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35" activeTab="1"/>
  </bookViews>
  <sheets>
    <sheet name="Príjmy" sheetId="1" r:id="rId1"/>
    <sheet name="Výdaje" sheetId="2" r:id="rId2"/>
  </sheets>
  <definedNames/>
  <calcPr fullCalcOnLoad="1"/>
</workbook>
</file>

<file path=xl/sharedStrings.xml><?xml version="1.0" encoding="utf-8"?>
<sst xmlns="http://schemas.openxmlformats.org/spreadsheetml/2006/main" count="231" uniqueCount="187">
  <si>
    <t>Bežné príjmy</t>
  </si>
  <si>
    <t>Kapitálové príjmy</t>
  </si>
  <si>
    <t xml:space="preserve">Príjmy spolu </t>
  </si>
  <si>
    <t>Bežné výdavky</t>
  </si>
  <si>
    <t>Kapitálové výdavky</t>
  </si>
  <si>
    <t xml:space="preserve">Výdavky spolu </t>
  </si>
  <si>
    <t>Výnos dane z príjmov</t>
  </si>
  <si>
    <t>Daň z pozemkov PO</t>
  </si>
  <si>
    <t>Daň z pozemkov FO</t>
  </si>
  <si>
    <t>Daň zo stavieb PO</t>
  </si>
  <si>
    <t>Daň zo stavieb FO</t>
  </si>
  <si>
    <t>Daň za psa</t>
  </si>
  <si>
    <t>Daň za komunálny odpad PO</t>
  </si>
  <si>
    <t>Daň za komunálny odpad FO</t>
  </si>
  <si>
    <t>Správne poplatky</t>
  </si>
  <si>
    <t>Poplatky a platby MŠ</t>
  </si>
  <si>
    <t>Úroky z vkladov</t>
  </si>
  <si>
    <t>Prenájom hrobových miest</t>
  </si>
  <si>
    <t>Mzdy,platy a ost.osobné vyrovnanie</t>
  </si>
  <si>
    <t>Všeobecná zdravotná poisťovňa</t>
  </si>
  <si>
    <t>Dôvera</t>
  </si>
  <si>
    <t>Nemocenské poistenie</t>
  </si>
  <si>
    <t>Starobné poistenie</t>
  </si>
  <si>
    <t>Úrazové poistenie</t>
  </si>
  <si>
    <t>Invalidné poistenie</t>
  </si>
  <si>
    <t>Poistenie v nezamestnanosti</t>
  </si>
  <si>
    <t>Prídel do sociálneho fondu</t>
  </si>
  <si>
    <t>Rezervný fond solidar</t>
  </si>
  <si>
    <t>Cestovné náhrady</t>
  </si>
  <si>
    <t>Všeobecný materiál</t>
  </si>
  <si>
    <t>Reprezentačné</t>
  </si>
  <si>
    <t>Servis, údržba.opravy</t>
  </si>
  <si>
    <t>Školenie. Semináre, porady</t>
  </si>
  <si>
    <t>Štúdie, expertízy,posudky</t>
  </si>
  <si>
    <t>Špeciálne služby-audit</t>
  </si>
  <si>
    <t>Poplatky banke</t>
  </si>
  <si>
    <t>Stravovanie</t>
  </si>
  <si>
    <t xml:space="preserve">Poistné </t>
  </si>
  <si>
    <t>Odmeny poslancom</t>
  </si>
  <si>
    <t>Odmeny zamest.mimop.pomeru</t>
  </si>
  <si>
    <t>Členské príspevky</t>
  </si>
  <si>
    <t>Odvoz a uloženie odpadu</t>
  </si>
  <si>
    <t>Kultúrne podujatie</t>
  </si>
  <si>
    <t>Koncesionárske poplatky</t>
  </si>
  <si>
    <t>Údržba miestneho rozhlasu</t>
  </si>
  <si>
    <t>Mzdy MŠ</t>
  </si>
  <si>
    <t>Vodné, stočné</t>
  </si>
  <si>
    <t>Palivá</t>
  </si>
  <si>
    <t>Tarifný plat ŠJ</t>
  </si>
  <si>
    <t>Voľby-Upratovanie</t>
  </si>
  <si>
    <t>Údžba administratívnej budovy</t>
  </si>
  <si>
    <t>Energie - VO</t>
  </si>
  <si>
    <t>Energie - DS</t>
  </si>
  <si>
    <t>Druh</t>
  </si>
  <si>
    <t>KZ</t>
  </si>
  <si>
    <t>72c</t>
  </si>
  <si>
    <t>Stravné školská jedáleň</t>
  </si>
  <si>
    <t>131C</t>
  </si>
  <si>
    <t>Potraviny školská jedáleň</t>
  </si>
  <si>
    <t>Energie ZŠ</t>
  </si>
  <si>
    <t>Energie</t>
  </si>
  <si>
    <t>Knihy do knižnice</t>
  </si>
  <si>
    <t>Údržba kultúrneho domu</t>
  </si>
  <si>
    <t>Palivo, mazivá, oleje</t>
  </si>
  <si>
    <t>Energia</t>
  </si>
  <si>
    <t>Elektrická energia</t>
  </si>
  <si>
    <t>Daňové príjmy</t>
  </si>
  <si>
    <t>Nedaňové príjmy</t>
  </si>
  <si>
    <t>Transfery, dotácie</t>
  </si>
  <si>
    <t>Pol.</t>
  </si>
  <si>
    <t>Údržba  výpočtovej techniky</t>
  </si>
  <si>
    <t>Karty, známky, poplatky</t>
  </si>
  <si>
    <t>Daň z bytových a nebytových pries.</t>
  </si>
  <si>
    <t>Knihy, časopisy, noviny</t>
  </si>
  <si>
    <t>Dotácia  pre turistov</t>
  </si>
  <si>
    <t>Dotácia  pre požiarnikov</t>
  </si>
  <si>
    <t>Dotácia Životné prostredie</t>
  </si>
  <si>
    <t>DPO SR</t>
  </si>
  <si>
    <t>Poštové služby</t>
  </si>
  <si>
    <t>Telekomunikačné služby</t>
  </si>
  <si>
    <t>Zber biologický odpad</t>
  </si>
  <si>
    <t>05 1 0          Komunálny odpad</t>
  </si>
  <si>
    <t>05 2 0          Životné prostredie</t>
  </si>
  <si>
    <t>06 4 0          Verejné osvetlenie, rozhlas</t>
  </si>
  <si>
    <t>08 1 0          Klub dôchodcov</t>
  </si>
  <si>
    <t>642 002 2</t>
  </si>
  <si>
    <t xml:space="preserve">                      Turisti </t>
  </si>
  <si>
    <t>642 002 3</t>
  </si>
  <si>
    <t>08 2 0          Kultúrny dom</t>
  </si>
  <si>
    <t>08 4 0          Dom smútku, cintorín</t>
  </si>
  <si>
    <t>09 1 1  1      Materská škola</t>
  </si>
  <si>
    <t>09 6 0 1       Školská jedáleň</t>
  </si>
  <si>
    <t>01 1 2          Finančné a rozpočtové záležitosti</t>
  </si>
  <si>
    <t>Vypracovala: Ing.Veronika Grznárová</t>
  </si>
  <si>
    <t>03 2 0           Dobrovoľný hasičský zbor</t>
  </si>
  <si>
    <t>Dotácia  pre dôchodcov</t>
  </si>
  <si>
    <t>Regop, Kancelárske potreby</t>
  </si>
  <si>
    <t>Register adries</t>
  </si>
  <si>
    <t>Životné prostredie</t>
  </si>
  <si>
    <t>Regop</t>
  </si>
  <si>
    <t>41</t>
  </si>
  <si>
    <t>Poslanci</t>
  </si>
  <si>
    <t>Dohody, kosenie, upratovanie KD</t>
  </si>
  <si>
    <t>01 1 1</t>
  </si>
  <si>
    <t>01 1 1         Správa úradu</t>
  </si>
  <si>
    <t>Materiálové vybavenie</t>
  </si>
  <si>
    <t>Občerstvenie</t>
  </si>
  <si>
    <t>Odmeny členom komisie</t>
  </si>
  <si>
    <t xml:space="preserve"> Palivo, mazivá, olej</t>
  </si>
  <si>
    <t>Prípravavolieb, doručenie ozn.</t>
  </si>
  <si>
    <t>Register adries, Kancl. potreby</t>
  </si>
  <si>
    <t>Odmeny</t>
  </si>
  <si>
    <t xml:space="preserve"> DPO SR</t>
  </si>
  <si>
    <t>131G</t>
  </si>
  <si>
    <t>Preplatok zdravotná poisťovňa</t>
  </si>
  <si>
    <t>612  001</t>
  </si>
  <si>
    <t>Osobný príplatok</t>
  </si>
  <si>
    <t>Projektová dokumentácia, chodníky</t>
  </si>
  <si>
    <t>Licencie</t>
  </si>
  <si>
    <t>Bežné transfery na nemoc.dávky</t>
  </si>
  <si>
    <t>Predaj pozemkov</t>
  </si>
  <si>
    <t>Finančné operácie-príjmy</t>
  </si>
  <si>
    <t>Rozpočet 2023</t>
  </si>
  <si>
    <t>131I</t>
  </si>
  <si>
    <t>Enviromentálny fond</t>
  </si>
  <si>
    <t>Poistné voľby</t>
  </si>
  <si>
    <t>Hovorné</t>
  </si>
  <si>
    <t xml:space="preserve"> 01 1 1         Voľby, sčítanie domov a bytov</t>
  </si>
  <si>
    <t>PN</t>
  </si>
  <si>
    <t>Spoluúčasť  DPO SR</t>
  </si>
  <si>
    <t>§</t>
  </si>
  <si>
    <t>72f</t>
  </si>
  <si>
    <t>Testovanie</t>
  </si>
  <si>
    <t xml:space="preserve">Smetné nádoby </t>
  </si>
  <si>
    <t>Všeobecný materiál klub dôchod.</t>
  </si>
  <si>
    <t>Nemocenské dávky, PN</t>
  </si>
  <si>
    <t>Rozpočet 2024</t>
  </si>
  <si>
    <t>Spoločný stavebný  úrad</t>
  </si>
  <si>
    <t>m</t>
  </si>
  <si>
    <t>Sčítanie obyvateľov</t>
  </si>
  <si>
    <t>Strava MŠ, dotácia</t>
  </si>
  <si>
    <t>Chodníky</t>
  </si>
  <si>
    <t>Skutočnosť plnenia rozpočtu v roku 2021</t>
  </si>
  <si>
    <t>Horizont Eenrgy</t>
  </si>
  <si>
    <t>Regionálny úrad školskej správy</t>
  </si>
  <si>
    <t>Rozpočet 2025</t>
  </si>
  <si>
    <t>Grant TSK</t>
  </si>
  <si>
    <t>n</t>
  </si>
  <si>
    <t>Okná a dvere KD-Foker</t>
  </si>
  <si>
    <t>Odstupné pre starostu</t>
  </si>
  <si>
    <t>Zapojenie prostriedkov z min.rokov</t>
  </si>
  <si>
    <t>Schválil: Marián Adamec</t>
  </si>
  <si>
    <t>Skutočnosť plnenia rozpočtu v roku  2021</t>
  </si>
  <si>
    <t>Skutočnosť plnenia rozpočtu v roku 2022</t>
  </si>
  <si>
    <t>Očakávaná skutočnosť k 31.12. 2023</t>
  </si>
  <si>
    <t>Rozpočet 2026</t>
  </si>
  <si>
    <t>Kúrenie, klíma</t>
  </si>
  <si>
    <t>Regionálny úrad ŠS-dotácia</t>
  </si>
  <si>
    <t>Bilančný mostík</t>
  </si>
  <si>
    <t>Spoluúčasť TSK</t>
  </si>
  <si>
    <t>Enviromentálny fond, vývoz odpadu</t>
  </si>
  <si>
    <t>EKO kontajner, umiestnenie</t>
  </si>
  <si>
    <t>Narodenie detí, príspevok obce</t>
  </si>
  <si>
    <t>Doplatok  k platu</t>
  </si>
  <si>
    <t>Dotácia strava  deti</t>
  </si>
  <si>
    <t>Očakávaná skutočnosť rozpočtu k 31.12.2023</t>
  </si>
  <si>
    <t>Referendum</t>
  </si>
  <si>
    <t>Voľby  do NR SR</t>
  </si>
  <si>
    <t>Rozpočet  2025</t>
  </si>
  <si>
    <t>Preplatenie odmien+poistné</t>
  </si>
  <si>
    <t>Kooperatíva, preplatenie nehody</t>
  </si>
  <si>
    <t>Rezervný fond</t>
  </si>
  <si>
    <t>Komunálne voľby</t>
  </si>
  <si>
    <t>Z prenajatých budov, priestorov</t>
  </si>
  <si>
    <t>Stravné OcÚ</t>
  </si>
  <si>
    <t>Ostatné príjmy (hlásenie....)</t>
  </si>
  <si>
    <t>Príjmy ŠJ( stravovanie dôchodcov)</t>
  </si>
  <si>
    <t>Domov sociálnych služieb</t>
  </si>
  <si>
    <t>10 9 0</t>
  </si>
  <si>
    <t xml:space="preserve">Voľby  </t>
  </si>
  <si>
    <t>Voľby</t>
  </si>
  <si>
    <t>Municipálny úver - oprava strechy na OcU</t>
  </si>
  <si>
    <t>Municipálny úver - oprava strechy na OcÚ</t>
  </si>
  <si>
    <t>Finančné operácie výdavky</t>
  </si>
  <si>
    <t>Dňa: 16.10.2023</t>
  </si>
  <si>
    <t>Splátka úveru</t>
  </si>
  <si>
    <t>Príspevok na Dom sociálnej služby</t>
  </si>
</sst>
</file>

<file path=xl/styles.xml><?xml version="1.0" encoding="utf-8"?>
<styleSheet xmlns="http://schemas.openxmlformats.org/spreadsheetml/2006/main">
  <numFmts count="33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0\ &quot;EUR&quot;"/>
    <numFmt numFmtId="181" formatCode="[$-41B]d\.\ mmmm\ yyyy"/>
    <numFmt numFmtId="182" formatCode="000\ 00"/>
    <numFmt numFmtId="183" formatCode="[$-41B]#,##0.00"/>
    <numFmt numFmtId="184" formatCode="[$-41B]0.00"/>
    <numFmt numFmtId="185" formatCode="[$-41B]#,##0"/>
    <numFmt numFmtId="186" formatCode="#,##0.00&quot; &quot;[$€-41B];[Red]&quot;-&quot;#,##0.00&quot; &quot;[$€-41B]"/>
    <numFmt numFmtId="187" formatCode="\P\r\a\vd\a;&quot;Pravda&quot;;&quot;Nepravda&quot;"/>
    <numFmt numFmtId="188" formatCode="[$€-2]\ #\ ##,000_);[Red]\([$¥€-2]\ #\ ##,000\)"/>
  </numFmts>
  <fonts count="67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i/>
      <sz val="16"/>
      <color indexed="8"/>
      <name val="Arial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u val="single"/>
      <sz val="11"/>
      <color indexed="20"/>
      <name val="Calibri"/>
      <family val="2"/>
    </font>
    <font>
      <b/>
      <i/>
      <u val="single"/>
      <sz val="11"/>
      <color indexed="8"/>
      <name val="Arial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b/>
      <sz val="11"/>
      <color rgb="FFFFFFFF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b/>
      <sz val="11"/>
      <color rgb="FF333333"/>
      <name val="Calibri"/>
      <family val="2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i/>
      <sz val="16"/>
      <color rgb="FF000000"/>
      <name val="Arial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i/>
      <u val="single"/>
      <sz val="11"/>
      <color rgb="FF000000"/>
      <name val="Arial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8"/>
      <color rgb="FF003366"/>
      <name val="Cambria"/>
      <family val="1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thin">
        <color rgb="FF333399"/>
      </bottom>
    </border>
    <border>
      <left/>
      <right/>
      <top/>
      <bottom style="thin">
        <color rgb="FFC0C0C0"/>
      </bottom>
    </border>
    <border>
      <left/>
      <right/>
      <top/>
      <bottom style="thin">
        <color rgb="FF0066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Protection="0">
      <alignment/>
    </xf>
    <xf numFmtId="0" fontId="31" fillId="21" borderId="0" applyNumberFormat="0" applyBorder="0" applyProtection="0">
      <alignment/>
    </xf>
    <xf numFmtId="0" fontId="31" fillId="22" borderId="0" applyNumberFormat="0" applyBorder="0" applyProtection="0">
      <alignment/>
    </xf>
    <xf numFmtId="0" fontId="31" fillId="23" borderId="0" applyNumberFormat="0" applyBorder="0" applyProtection="0">
      <alignment/>
    </xf>
    <xf numFmtId="0" fontId="31" fillId="24" borderId="0" applyNumberFormat="0" applyBorder="0" applyProtection="0">
      <alignment/>
    </xf>
    <xf numFmtId="0" fontId="31" fillId="25" borderId="0" applyNumberFormat="0" applyBorder="0" applyProtection="0">
      <alignment/>
    </xf>
    <xf numFmtId="0" fontId="31" fillId="26" borderId="0" applyNumberFormat="0" applyBorder="0" applyProtection="0">
      <alignment/>
    </xf>
    <xf numFmtId="0" fontId="31" fillId="27" borderId="0" applyNumberFormat="0" applyBorder="0" applyProtection="0">
      <alignment/>
    </xf>
    <xf numFmtId="0" fontId="31" fillId="28" borderId="0" applyNumberFormat="0" applyBorder="0" applyProtection="0">
      <alignment/>
    </xf>
    <xf numFmtId="0" fontId="31" fillId="23" borderId="0" applyNumberFormat="0" applyBorder="0" applyProtection="0">
      <alignment/>
    </xf>
    <xf numFmtId="0" fontId="31" fillId="26" borderId="0" applyNumberFormat="0" applyBorder="0" applyProtection="0">
      <alignment/>
    </xf>
    <xf numFmtId="0" fontId="31" fillId="29" borderId="0" applyNumberFormat="0" applyBorder="0" applyProtection="0">
      <alignment/>
    </xf>
    <xf numFmtId="0" fontId="32" fillId="30" borderId="0" applyNumberFormat="0" applyBorder="0" applyProtection="0">
      <alignment/>
    </xf>
    <xf numFmtId="0" fontId="32" fillId="27" borderId="0" applyNumberFormat="0" applyBorder="0" applyProtection="0">
      <alignment/>
    </xf>
    <xf numFmtId="0" fontId="32" fillId="28" borderId="0" applyNumberFormat="0" applyBorder="0" applyProtection="0">
      <alignment/>
    </xf>
    <xf numFmtId="0" fontId="32" fillId="31" borderId="0" applyNumberFormat="0" applyBorder="0" applyProtection="0">
      <alignment/>
    </xf>
    <xf numFmtId="0" fontId="32" fillId="32" borderId="0" applyNumberFormat="0" applyBorder="0" applyProtection="0">
      <alignment/>
    </xf>
    <xf numFmtId="0" fontId="32" fillId="33" borderId="0" applyNumberFormat="0" applyBorder="0" applyProtection="0">
      <alignment/>
    </xf>
    <xf numFmtId="0" fontId="32" fillId="34" borderId="0" applyNumberFormat="0" applyBorder="0" applyProtection="0">
      <alignment/>
    </xf>
    <xf numFmtId="0" fontId="32" fillId="35" borderId="0" applyNumberFormat="0" applyBorder="0" applyProtection="0">
      <alignment/>
    </xf>
    <xf numFmtId="0" fontId="32" fillId="36" borderId="0" applyNumberFormat="0" applyBorder="0" applyProtection="0">
      <alignment/>
    </xf>
    <xf numFmtId="0" fontId="32" fillId="31" borderId="0" applyNumberFormat="0" applyBorder="0" applyProtection="0">
      <alignment/>
    </xf>
    <xf numFmtId="0" fontId="32" fillId="32" borderId="0" applyNumberFormat="0" applyBorder="0" applyProtection="0">
      <alignment/>
    </xf>
    <xf numFmtId="0" fontId="32" fillId="37" borderId="0" applyNumberFormat="0" applyBorder="0" applyProtection="0">
      <alignment/>
    </xf>
    <xf numFmtId="0" fontId="33" fillId="21" borderId="0" applyNumberFormat="0" applyBorder="0" applyProtection="0">
      <alignment/>
    </xf>
    <xf numFmtId="0" fontId="34" fillId="38" borderId="1" applyNumberFormat="0" applyProtection="0">
      <alignment/>
    </xf>
    <xf numFmtId="0" fontId="35" fillId="0" borderId="0" applyNumberFormat="0" applyBorder="0" applyProtection="0">
      <alignment/>
    </xf>
    <xf numFmtId="0" fontId="36" fillId="22" borderId="0" applyNumberFormat="0" applyBorder="0" applyProtection="0">
      <alignment/>
    </xf>
    <xf numFmtId="0" fontId="37" fillId="0" borderId="2" applyNumberFormat="0" applyProtection="0">
      <alignment/>
    </xf>
    <xf numFmtId="0" fontId="38" fillId="0" borderId="3" applyNumberFormat="0" applyProtection="0">
      <alignment/>
    </xf>
    <xf numFmtId="0" fontId="39" fillId="0" borderId="4" applyNumberFormat="0" applyProtection="0">
      <alignment/>
    </xf>
    <xf numFmtId="0" fontId="39" fillId="0" borderId="0" applyNumberFormat="0" applyBorder="0" applyProtection="0">
      <alignment/>
    </xf>
    <xf numFmtId="0" fontId="40" fillId="39" borderId="5" applyNumberFormat="0" applyProtection="0">
      <alignment/>
    </xf>
    <xf numFmtId="0" fontId="41" fillId="25" borderId="1" applyNumberFormat="0" applyProtection="0">
      <alignment/>
    </xf>
    <xf numFmtId="0" fontId="42" fillId="0" borderId="6" applyNumberFormat="0" applyProtection="0">
      <alignment/>
    </xf>
    <xf numFmtId="0" fontId="43" fillId="40" borderId="0" applyNumberFormat="0" applyBorder="0" applyProtection="0">
      <alignment/>
    </xf>
    <xf numFmtId="0" fontId="44" fillId="41" borderId="7" applyNumberFormat="0" applyProtection="0">
      <alignment/>
    </xf>
    <xf numFmtId="0" fontId="45" fillId="38" borderId="8" applyNumberFormat="0" applyProtection="0">
      <alignment/>
    </xf>
    <xf numFmtId="0" fontId="46" fillId="0" borderId="9" applyNumberFormat="0" applyProtection="0">
      <alignment/>
    </xf>
    <xf numFmtId="0" fontId="47" fillId="0" borderId="0" applyNumberFormat="0" applyBorder="0" applyProtection="0">
      <alignment/>
    </xf>
    <xf numFmtId="0" fontId="48" fillId="0" borderId="0" applyNumberFormat="0" applyBorder="0" applyProtection="0">
      <alignment horizontal="center"/>
    </xf>
    <xf numFmtId="0" fontId="48" fillId="0" borderId="0" applyNumberFormat="0" applyBorder="0" applyProtection="0">
      <alignment horizontal="center" textRotation="90"/>
    </xf>
    <xf numFmtId="0" fontId="49" fillId="0" borderId="0" applyNumberFormat="0" applyFill="0" applyBorder="0" applyAlignment="0" applyProtection="0"/>
    <xf numFmtId="0" fontId="50" fillId="42" borderId="10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11" applyNumberFormat="0" applyFill="0" applyAlignment="0" applyProtection="0"/>
    <xf numFmtId="0" fontId="52" fillId="0" borderId="12" applyNumberFormat="0" applyFill="0" applyAlignment="0" applyProtection="0"/>
    <xf numFmtId="0" fontId="53" fillId="0" borderId="13" applyNumberFormat="0" applyFill="0" applyAlignment="0" applyProtection="0"/>
    <xf numFmtId="0" fontId="53" fillId="0" borderId="0" applyNumberFormat="0" applyFill="0" applyBorder="0" applyAlignment="0" applyProtection="0"/>
    <xf numFmtId="0" fontId="54" fillId="43" borderId="0" applyNumberFormat="0" applyBorder="0" applyAlignment="0" applyProtection="0"/>
    <xf numFmtId="0" fontId="55" fillId="0" borderId="0">
      <alignment/>
      <protection/>
    </xf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44" borderId="14" applyNumberFormat="0" applyFont="0" applyAlignment="0" applyProtection="0"/>
    <xf numFmtId="0" fontId="57" fillId="0" borderId="15" applyNumberFormat="0" applyFill="0" applyAlignment="0" applyProtection="0"/>
    <xf numFmtId="0" fontId="58" fillId="0" borderId="0" applyNumberFormat="0" applyBorder="0" applyProtection="0">
      <alignment/>
    </xf>
    <xf numFmtId="186" fontId="58" fillId="0" borderId="0" applyBorder="0" applyProtection="0">
      <alignment/>
    </xf>
    <xf numFmtId="0" fontId="59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Border="0" applyProtection="0">
      <alignment/>
    </xf>
    <xf numFmtId="0" fontId="62" fillId="45" borderId="17" applyNumberFormat="0" applyAlignment="0" applyProtection="0"/>
    <xf numFmtId="0" fontId="63" fillId="46" borderId="17" applyNumberFormat="0" applyAlignment="0" applyProtection="0"/>
    <xf numFmtId="0" fontId="64" fillId="46" borderId="18" applyNumberFormat="0" applyAlignment="0" applyProtection="0"/>
    <xf numFmtId="0" fontId="65" fillId="0" borderId="0" applyNumberFormat="0" applyFill="0" applyBorder="0" applyAlignment="0" applyProtection="0"/>
    <xf numFmtId="0" fontId="66" fillId="47" borderId="0" applyNumberFormat="0" applyBorder="0" applyAlignment="0" applyProtection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29" fillId="50" borderId="0" applyNumberFormat="0" applyBorder="0" applyAlignment="0" applyProtection="0"/>
    <xf numFmtId="0" fontId="29" fillId="51" borderId="0" applyNumberFormat="0" applyBorder="0" applyAlignment="0" applyProtection="0"/>
    <xf numFmtId="0" fontId="29" fillId="52" borderId="0" applyNumberFormat="0" applyBorder="0" applyAlignment="0" applyProtection="0"/>
    <xf numFmtId="0" fontId="29" fillId="53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4" fontId="0" fillId="0" borderId="19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19" xfId="0" applyNumberFormat="1" applyFill="1" applyBorder="1" applyAlignment="1">
      <alignment/>
    </xf>
    <xf numFmtId="4" fontId="0" fillId="0" borderId="22" xfId="0" applyNumberFormat="1" applyFill="1" applyBorder="1" applyAlignment="1">
      <alignment/>
    </xf>
    <xf numFmtId="0" fontId="0" fillId="0" borderId="23" xfId="0" applyBorder="1" applyAlignment="1">
      <alignment/>
    </xf>
    <xf numFmtId="0" fontId="0" fillId="0" borderId="2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22" xfId="0" applyFill="1" applyBorder="1" applyAlignment="1">
      <alignment/>
    </xf>
    <xf numFmtId="0" fontId="0" fillId="54" borderId="22" xfId="0" applyFill="1" applyBorder="1" applyAlignment="1">
      <alignment/>
    </xf>
    <xf numFmtId="0" fontId="0" fillId="0" borderId="22" xfId="0" applyFont="1" applyBorder="1" applyAlignment="1">
      <alignment/>
    </xf>
    <xf numFmtId="0" fontId="0" fillId="0" borderId="19" xfId="0" applyBorder="1" applyAlignment="1">
      <alignment horizontal="right"/>
    </xf>
    <xf numFmtId="0" fontId="1" fillId="0" borderId="0" xfId="0" applyFont="1" applyAlignment="1">
      <alignment/>
    </xf>
    <xf numFmtId="0" fontId="0" fillId="54" borderId="19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54" borderId="0" xfId="0" applyFont="1" applyFill="1" applyBorder="1" applyAlignment="1">
      <alignment horizontal="center"/>
    </xf>
    <xf numFmtId="0" fontId="0" fillId="9" borderId="19" xfId="0" applyFill="1" applyBorder="1" applyAlignment="1">
      <alignment/>
    </xf>
    <xf numFmtId="0" fontId="1" fillId="9" borderId="19" xfId="0" applyFont="1" applyFill="1" applyBorder="1" applyAlignment="1">
      <alignment/>
    </xf>
    <xf numFmtId="4" fontId="1" fillId="9" borderId="20" xfId="0" applyNumberFormat="1" applyFont="1" applyFill="1" applyBorder="1" applyAlignment="1">
      <alignment/>
    </xf>
    <xf numFmtId="4" fontId="1" fillId="9" borderId="19" xfId="0" applyNumberFormat="1" applyFont="1" applyFill="1" applyBorder="1" applyAlignment="1">
      <alignment/>
    </xf>
    <xf numFmtId="0" fontId="0" fillId="0" borderId="24" xfId="0" applyBorder="1" applyAlignment="1">
      <alignment/>
    </xf>
    <xf numFmtId="4" fontId="1" fillId="9" borderId="19" xfId="0" applyNumberFormat="1" applyFont="1" applyFill="1" applyBorder="1" applyAlignment="1">
      <alignment horizontal="center" vertical="center"/>
    </xf>
    <xf numFmtId="4" fontId="3" fillId="0" borderId="20" xfId="0" applyNumberFormat="1" applyFont="1" applyBorder="1" applyAlignment="1">
      <alignment/>
    </xf>
    <xf numFmtId="0" fontId="0" fillId="0" borderId="22" xfId="0" applyBorder="1" applyAlignment="1">
      <alignment horizontal="left" vertical="center"/>
    </xf>
    <xf numFmtId="3" fontId="0" fillId="0" borderId="22" xfId="0" applyNumberFormat="1" applyBorder="1" applyAlignment="1">
      <alignment horizontal="left" vertical="center"/>
    </xf>
    <xf numFmtId="0" fontId="0" fillId="0" borderId="22" xfId="0" applyBorder="1" applyAlignment="1">
      <alignment horizontal="left"/>
    </xf>
    <xf numFmtId="3" fontId="0" fillId="0" borderId="19" xfId="0" applyNumberFormat="1" applyBorder="1" applyAlignment="1">
      <alignment horizontal="left" vertical="center"/>
    </xf>
    <xf numFmtId="3" fontId="0" fillId="0" borderId="22" xfId="0" applyNumberFormat="1" applyBorder="1" applyAlignment="1">
      <alignment horizontal="left"/>
    </xf>
    <xf numFmtId="3" fontId="0" fillId="0" borderId="24" xfId="0" applyNumberFormat="1" applyBorder="1" applyAlignment="1">
      <alignment horizontal="left"/>
    </xf>
    <xf numFmtId="4" fontId="1" fillId="9" borderId="21" xfId="0" applyNumberFormat="1" applyFont="1" applyFill="1" applyBorder="1" applyAlignment="1">
      <alignment/>
    </xf>
    <xf numFmtId="0" fontId="1" fillId="9" borderId="0" xfId="0" applyFont="1" applyFill="1" applyAlignment="1">
      <alignment/>
    </xf>
    <xf numFmtId="0" fontId="1" fillId="9" borderId="19" xfId="0" applyFont="1" applyFill="1" applyBorder="1" applyAlignment="1">
      <alignment horizontal="center" vertical="center"/>
    </xf>
    <xf numFmtId="0" fontId="4" fillId="9" borderId="19" xfId="0" applyFont="1" applyFill="1" applyBorder="1" applyAlignment="1">
      <alignment horizontal="center" vertical="center"/>
    </xf>
    <xf numFmtId="4" fontId="4" fillId="9" borderId="19" xfId="0" applyNumberFormat="1" applyFont="1" applyFill="1" applyBorder="1" applyAlignment="1">
      <alignment horizontal="center" vertical="center"/>
    </xf>
    <xf numFmtId="4" fontId="6" fillId="9" borderId="20" xfId="0" applyNumberFormat="1" applyFont="1" applyFill="1" applyBorder="1" applyAlignment="1">
      <alignment/>
    </xf>
    <xf numFmtId="49" fontId="1" fillId="9" borderId="19" xfId="0" applyNumberFormat="1" applyFont="1" applyFill="1" applyBorder="1" applyAlignment="1">
      <alignment horizontal="left" vertical="center"/>
    </xf>
    <xf numFmtId="0" fontId="1" fillId="9" borderId="22" xfId="0" applyFont="1" applyFill="1" applyBorder="1" applyAlignment="1">
      <alignment/>
    </xf>
    <xf numFmtId="49" fontId="1" fillId="9" borderId="19" xfId="0" applyNumberFormat="1" applyFont="1" applyFill="1" applyBorder="1" applyAlignment="1">
      <alignment horizontal="right"/>
    </xf>
    <xf numFmtId="49" fontId="1" fillId="9" borderId="22" xfId="0" applyNumberFormat="1" applyFont="1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9" xfId="0" applyFill="1" applyBorder="1" applyAlignment="1">
      <alignment/>
    </xf>
    <xf numFmtId="3" fontId="0" fillId="0" borderId="19" xfId="0" applyNumberFormat="1" applyBorder="1" applyAlignment="1">
      <alignment horizontal="left"/>
    </xf>
    <xf numFmtId="0" fontId="0" fillId="0" borderId="19" xfId="0" applyBorder="1" applyAlignment="1">
      <alignment horizontal="left"/>
    </xf>
    <xf numFmtId="4" fontId="0" fillId="0" borderId="0" xfId="0" applyNumberFormat="1" applyFill="1" applyBorder="1" applyAlignment="1">
      <alignment/>
    </xf>
    <xf numFmtId="0" fontId="0" fillId="0" borderId="22" xfId="0" applyBorder="1" applyAlignment="1">
      <alignment/>
    </xf>
    <xf numFmtId="0" fontId="0" fillId="54" borderId="20" xfId="0" applyFont="1" applyFill="1" applyBorder="1" applyAlignment="1">
      <alignment/>
    </xf>
    <xf numFmtId="4" fontId="0" fillId="54" borderId="19" xfId="0" applyNumberFormat="1" applyFont="1" applyFill="1" applyBorder="1" applyAlignment="1">
      <alignment/>
    </xf>
    <xf numFmtId="4" fontId="3" fillId="0" borderId="19" xfId="0" applyNumberFormat="1" applyFont="1" applyBorder="1" applyAlignment="1">
      <alignment/>
    </xf>
    <xf numFmtId="0" fontId="3" fillId="0" borderId="22" xfId="0" applyFont="1" applyFill="1" applyBorder="1" applyAlignment="1">
      <alignment/>
    </xf>
    <xf numFmtId="4" fontId="3" fillId="0" borderId="19" xfId="0" applyNumberFormat="1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left" vertical="center"/>
    </xf>
    <xf numFmtId="4" fontId="0" fillId="0" borderId="25" xfId="0" applyNumberFormat="1" applyBorder="1" applyAlignment="1">
      <alignment/>
    </xf>
    <xf numFmtId="4" fontId="0" fillId="0" borderId="23" xfId="0" applyNumberFormat="1" applyFill="1" applyBorder="1" applyAlignment="1">
      <alignment/>
    </xf>
    <xf numFmtId="4" fontId="3" fillId="0" borderId="21" xfId="0" applyNumberFormat="1" applyFont="1" applyBorder="1" applyAlignment="1">
      <alignment/>
    </xf>
    <xf numFmtId="4" fontId="3" fillId="0" borderId="25" xfId="0" applyNumberFormat="1" applyFont="1" applyBorder="1" applyAlignment="1">
      <alignment/>
    </xf>
    <xf numFmtId="3" fontId="1" fillId="9" borderId="24" xfId="0" applyNumberFormat="1" applyFont="1" applyFill="1" applyBorder="1" applyAlignment="1">
      <alignment horizontal="left"/>
    </xf>
    <xf numFmtId="0" fontId="1" fillId="9" borderId="20" xfId="0" applyFont="1" applyFill="1" applyBorder="1" applyAlignment="1">
      <alignment/>
    </xf>
    <xf numFmtId="0" fontId="0" fillId="0" borderId="22" xfId="0" applyBorder="1" applyAlignment="1">
      <alignment/>
    </xf>
    <xf numFmtId="0" fontId="1" fillId="9" borderId="20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9" borderId="20" xfId="0" applyFont="1" applyFill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2" xfId="0" applyFont="1" applyBorder="1" applyAlignment="1">
      <alignment/>
    </xf>
    <xf numFmtId="0" fontId="1" fillId="9" borderId="26" xfId="0" applyFont="1" applyFill="1" applyBorder="1" applyAlignment="1">
      <alignment horizontal="center" vertical="center" wrapText="1"/>
    </xf>
    <xf numFmtId="0" fontId="0" fillId="9" borderId="27" xfId="0" applyFill="1" applyBorder="1" applyAlignment="1">
      <alignment horizontal="center" vertical="center" wrapText="1"/>
    </xf>
    <xf numFmtId="0" fontId="0" fillId="9" borderId="25" xfId="0" applyFill="1" applyBorder="1" applyAlignment="1">
      <alignment horizontal="center" vertical="center" wrapText="1"/>
    </xf>
    <xf numFmtId="0" fontId="1" fillId="9" borderId="27" xfId="0" applyFont="1" applyFill="1" applyBorder="1" applyAlignment="1">
      <alignment horizontal="center" vertical="center" wrapText="1"/>
    </xf>
    <xf numFmtId="0" fontId="0" fillId="9" borderId="25" xfId="0" applyFill="1" applyBorder="1" applyAlignment="1">
      <alignment horizontal="center" vertical="center"/>
    </xf>
    <xf numFmtId="0" fontId="1" fillId="9" borderId="26" xfId="0" applyFont="1" applyFill="1" applyBorder="1" applyAlignment="1">
      <alignment wrapText="1"/>
    </xf>
    <xf numFmtId="0" fontId="1" fillId="9" borderId="27" xfId="0" applyFont="1" applyFill="1" applyBorder="1" applyAlignment="1">
      <alignment wrapText="1"/>
    </xf>
    <xf numFmtId="0" fontId="1" fillId="9" borderId="25" xfId="0" applyFont="1" applyFill="1" applyBorder="1" applyAlignment="1">
      <alignment wrapText="1"/>
    </xf>
    <xf numFmtId="0" fontId="0" fillId="0" borderId="27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Alignment="1">
      <alignment/>
    </xf>
    <xf numFmtId="0" fontId="1" fillId="9" borderId="28" xfId="0" applyFont="1" applyFill="1" applyBorder="1" applyAlignment="1">
      <alignment horizontal="center" vertical="center"/>
    </xf>
    <xf numFmtId="0" fontId="1" fillId="9" borderId="19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9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" fillId="9" borderId="28" xfId="0" applyNumberFormat="1" applyFont="1" applyFill="1" applyBorder="1" applyAlignment="1">
      <alignment horizontal="center" vertical="center" wrapText="1"/>
    </xf>
    <xf numFmtId="0" fontId="1" fillId="9" borderId="19" xfId="0" applyFont="1" applyFill="1" applyBorder="1" applyAlignment="1">
      <alignment horizontal="center" vertical="center" wrapText="1"/>
    </xf>
    <xf numFmtId="0" fontId="1" fillId="9" borderId="29" xfId="0" applyNumberFormat="1" applyFont="1" applyFill="1" applyBorder="1" applyAlignment="1">
      <alignment horizontal="center" vertical="center" wrapText="1"/>
    </xf>
    <xf numFmtId="0" fontId="1" fillId="9" borderId="30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1" fillId="9" borderId="19" xfId="0" applyFont="1" applyFill="1" applyBorder="1" applyAlignment="1">
      <alignment/>
    </xf>
    <xf numFmtId="0" fontId="1" fillId="0" borderId="19" xfId="0" applyFont="1" applyBorder="1" applyAlignment="1">
      <alignment/>
    </xf>
    <xf numFmtId="0" fontId="1" fillId="9" borderId="28" xfId="0" applyFont="1" applyFill="1" applyBorder="1" applyAlignment="1">
      <alignment horizontal="center" vertical="center" wrapText="1"/>
    </xf>
    <xf numFmtId="0" fontId="0" fillId="54" borderId="19" xfId="0" applyFill="1" applyBorder="1" applyAlignment="1">
      <alignment/>
    </xf>
    <xf numFmtId="3" fontId="1" fillId="9" borderId="19" xfId="0" applyNumberFormat="1" applyFont="1" applyFill="1" applyBorder="1" applyAlignment="1">
      <alignment horizontal="left"/>
    </xf>
    <xf numFmtId="0" fontId="1" fillId="9" borderId="19" xfId="0" applyFont="1" applyFill="1" applyBorder="1" applyAlignment="1">
      <alignment horizontal="left"/>
    </xf>
    <xf numFmtId="0" fontId="0" fillId="0" borderId="19" xfId="0" applyBorder="1" applyAlignment="1">
      <alignment horizontal="left"/>
    </xf>
  </cellXfs>
  <cellStyles count="95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Excel Built-in 20% - Accent1" xfId="36"/>
    <cellStyle name="Excel Built-in 20% - Accent2" xfId="37"/>
    <cellStyle name="Excel Built-in 20% - Accent3" xfId="38"/>
    <cellStyle name="Excel Built-in 20% - Accent4" xfId="39"/>
    <cellStyle name="Excel Built-in 20% - Accent5" xfId="40"/>
    <cellStyle name="Excel Built-in 20% - Accent6" xfId="41"/>
    <cellStyle name="Excel Built-in 40% - Accent1" xfId="42"/>
    <cellStyle name="Excel Built-in 40% - Accent2" xfId="43"/>
    <cellStyle name="Excel Built-in 40% - Accent3" xfId="44"/>
    <cellStyle name="Excel Built-in 40% - Accent4" xfId="45"/>
    <cellStyle name="Excel Built-in 40% - Accent5" xfId="46"/>
    <cellStyle name="Excel Built-in 40% - Accent6" xfId="47"/>
    <cellStyle name="Excel Built-in 60% - Accent1" xfId="48"/>
    <cellStyle name="Excel Built-in 60% - Accent2" xfId="49"/>
    <cellStyle name="Excel Built-in 60% - Accent3" xfId="50"/>
    <cellStyle name="Excel Built-in 60% - Accent4" xfId="51"/>
    <cellStyle name="Excel Built-in 60% - Accent5" xfId="52"/>
    <cellStyle name="Excel Built-in 60% - Accent6" xfId="53"/>
    <cellStyle name="Excel Built-in Accent1" xfId="54"/>
    <cellStyle name="Excel Built-in Accent2" xfId="55"/>
    <cellStyle name="Excel Built-in Accent3" xfId="56"/>
    <cellStyle name="Excel Built-in Accent4" xfId="57"/>
    <cellStyle name="Excel Built-in Accent5" xfId="58"/>
    <cellStyle name="Excel Built-in Accent6" xfId="59"/>
    <cellStyle name="Excel Built-in Bad" xfId="60"/>
    <cellStyle name="Excel Built-in Calculation" xfId="61"/>
    <cellStyle name="Excel Built-in Explanatory Text" xfId="62"/>
    <cellStyle name="Excel Built-in Good" xfId="63"/>
    <cellStyle name="Excel Built-in Heading 1" xfId="64"/>
    <cellStyle name="Excel Built-in Heading 2" xfId="65"/>
    <cellStyle name="Excel Built-in Heading 3" xfId="66"/>
    <cellStyle name="Excel Built-in Heading 4" xfId="67"/>
    <cellStyle name="Excel Built-in Check Cell" xfId="68"/>
    <cellStyle name="Excel Built-in Input" xfId="69"/>
    <cellStyle name="Excel Built-in Linked Cell" xfId="70"/>
    <cellStyle name="Excel Built-in Neutral" xfId="71"/>
    <cellStyle name="Excel Built-in Note" xfId="72"/>
    <cellStyle name="Excel Built-in Output" xfId="73"/>
    <cellStyle name="Excel Built-in Total" xfId="74"/>
    <cellStyle name="Excel Built-in Warning Text" xfId="75"/>
    <cellStyle name="Heading" xfId="76"/>
    <cellStyle name="Heading1" xfId="77"/>
    <cellStyle name="Hyperlink" xfId="78"/>
    <cellStyle name="Kontrolná bunka" xfId="79"/>
    <cellStyle name="Currency" xfId="80"/>
    <cellStyle name="Currency [0]" xfId="81"/>
    <cellStyle name="Nadpis 1" xfId="82"/>
    <cellStyle name="Nadpis 2" xfId="83"/>
    <cellStyle name="Nadpis 3" xfId="84"/>
    <cellStyle name="Nadpis 4" xfId="85"/>
    <cellStyle name="Neutrálna" xfId="86"/>
    <cellStyle name="Normálne 2" xfId="87"/>
    <cellStyle name="Percent" xfId="88"/>
    <cellStyle name="Followed Hyperlink" xfId="89"/>
    <cellStyle name="Poznámka" xfId="90"/>
    <cellStyle name="Prepojená bunka" xfId="91"/>
    <cellStyle name="Result" xfId="92"/>
    <cellStyle name="Result2" xfId="93"/>
    <cellStyle name="Spolu" xfId="94"/>
    <cellStyle name="Text upozornenia" xfId="95"/>
    <cellStyle name="Titul" xfId="96"/>
    <cellStyle name="Titul 2" xfId="97"/>
    <cellStyle name="Vstup" xfId="98"/>
    <cellStyle name="Výpočet" xfId="99"/>
    <cellStyle name="Výstup" xfId="100"/>
    <cellStyle name="Vysvetľujúci text" xfId="101"/>
    <cellStyle name="Zlá" xfId="102"/>
    <cellStyle name="Zvýraznenie1" xfId="103"/>
    <cellStyle name="Zvýraznenie2" xfId="104"/>
    <cellStyle name="Zvýraznenie3" xfId="105"/>
    <cellStyle name="Zvýraznenie4" xfId="106"/>
    <cellStyle name="Zvýraznenie5" xfId="107"/>
    <cellStyle name="Zvýraznenie6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zoomScalePageLayoutView="0" workbookViewId="0" topLeftCell="A31">
      <selection activeCell="H8" sqref="H8"/>
    </sheetView>
  </sheetViews>
  <sheetFormatPr defaultColWidth="9.140625" defaultRowHeight="15"/>
  <cols>
    <col min="1" max="1" width="4.421875" style="0" customWidth="1"/>
    <col min="2" max="2" width="5.421875" style="0" customWidth="1"/>
    <col min="3" max="3" width="37.28125" style="0" customWidth="1"/>
    <col min="4" max="4" width="12.00390625" style="0" customWidth="1"/>
    <col min="5" max="5" width="12.7109375" style="0" customWidth="1"/>
    <col min="6" max="7" width="11.140625" style="0" customWidth="1"/>
    <col min="8" max="8" width="13.140625" style="0" customWidth="1"/>
    <col min="9" max="9" width="12.140625" style="0" customWidth="1"/>
    <col min="10" max="10" width="10.7109375" style="0" customWidth="1"/>
    <col min="14" max="14" width="17.28125" style="0" customWidth="1"/>
    <col min="16" max="16" width="9.140625" style="0" customWidth="1"/>
  </cols>
  <sheetData>
    <row r="1" spans="4:5" ht="15">
      <c r="D1" s="2"/>
      <c r="E1" s="2"/>
    </row>
    <row r="2" spans="1:10" ht="6.75" customHeight="1" hidden="1">
      <c r="A2" s="17"/>
      <c r="B2" s="17"/>
      <c r="C2" s="17"/>
      <c r="D2" s="19"/>
      <c r="E2" s="20"/>
      <c r="F2" s="17"/>
      <c r="G2" s="17"/>
      <c r="H2" s="17"/>
      <c r="I2" s="17"/>
      <c r="J2" s="17"/>
    </row>
    <row r="3" spans="1:10" ht="15" customHeight="1">
      <c r="A3" s="74" t="s">
        <v>53</v>
      </c>
      <c r="B3" s="74" t="s">
        <v>54</v>
      </c>
      <c r="C3" s="74" t="s">
        <v>0</v>
      </c>
      <c r="D3" s="69" t="s">
        <v>142</v>
      </c>
      <c r="E3" s="69" t="s">
        <v>153</v>
      </c>
      <c r="F3" s="69" t="s">
        <v>122</v>
      </c>
      <c r="G3" s="69" t="s">
        <v>165</v>
      </c>
      <c r="H3" s="69" t="s">
        <v>136</v>
      </c>
      <c r="I3" s="69" t="s">
        <v>168</v>
      </c>
      <c r="J3" s="69" t="s">
        <v>155</v>
      </c>
    </row>
    <row r="4" spans="1:10" ht="15">
      <c r="A4" s="75"/>
      <c r="B4" s="75"/>
      <c r="C4" s="75"/>
      <c r="D4" s="70"/>
      <c r="E4" s="72"/>
      <c r="F4" s="70"/>
      <c r="G4" s="77"/>
      <c r="H4" s="70"/>
      <c r="I4" s="70"/>
      <c r="J4" s="70"/>
    </row>
    <row r="5" spans="1:10" ht="28.5" customHeight="1">
      <c r="A5" s="76"/>
      <c r="B5" s="76"/>
      <c r="C5" s="76"/>
      <c r="D5" s="71"/>
      <c r="E5" s="73"/>
      <c r="F5" s="71"/>
      <c r="G5" s="78"/>
      <c r="H5" s="71"/>
      <c r="I5" s="71"/>
      <c r="J5" s="71"/>
    </row>
    <row r="6" spans="1:16" ht="15">
      <c r="A6" s="22"/>
      <c r="B6" s="66" t="s">
        <v>66</v>
      </c>
      <c r="C6" s="67"/>
      <c r="D6" s="24">
        <f aca="true" t="shared" si="0" ref="D6:J6">SUM(D7:D15)</f>
        <v>200079.48</v>
      </c>
      <c r="E6" s="24">
        <f t="shared" si="0"/>
        <v>217217.90999999997</v>
      </c>
      <c r="F6" s="34">
        <f t="shared" si="0"/>
        <v>208050</v>
      </c>
      <c r="G6" s="34">
        <f>SUM(G7:G15)</f>
        <v>230990</v>
      </c>
      <c r="H6" s="24">
        <f t="shared" si="0"/>
        <v>231990</v>
      </c>
      <c r="I6" s="24">
        <f t="shared" si="0"/>
        <v>231190</v>
      </c>
      <c r="J6" s="24">
        <f t="shared" si="0"/>
        <v>231190</v>
      </c>
      <c r="M6" s="2"/>
      <c r="N6" s="4"/>
      <c r="O6" s="2"/>
      <c r="P6" s="2"/>
    </row>
    <row r="7" spans="1:16" ht="15">
      <c r="A7" s="1">
        <v>1</v>
      </c>
      <c r="B7" s="16">
        <v>41</v>
      </c>
      <c r="C7" s="10" t="s">
        <v>6</v>
      </c>
      <c r="D7" s="7">
        <v>182076.98</v>
      </c>
      <c r="E7" s="7">
        <v>199442.88</v>
      </c>
      <c r="F7" s="6">
        <v>187000</v>
      </c>
      <c r="G7" s="6">
        <v>212600</v>
      </c>
      <c r="H7" s="3">
        <v>213600</v>
      </c>
      <c r="I7" s="3">
        <v>212800</v>
      </c>
      <c r="J7" s="3">
        <v>212800</v>
      </c>
      <c r="M7" s="2"/>
      <c r="N7" s="4"/>
      <c r="O7" s="2"/>
      <c r="P7" s="2"/>
    </row>
    <row r="8" spans="1:16" ht="15">
      <c r="A8" s="1">
        <v>1</v>
      </c>
      <c r="B8" s="16">
        <v>41</v>
      </c>
      <c r="C8" s="9" t="s">
        <v>7</v>
      </c>
      <c r="D8" s="7">
        <v>4211.37</v>
      </c>
      <c r="E8" s="7">
        <v>4026.99</v>
      </c>
      <c r="F8" s="6">
        <v>4200</v>
      </c>
      <c r="G8" s="6">
        <v>4760</v>
      </c>
      <c r="H8" s="3">
        <v>4760</v>
      </c>
      <c r="I8" s="3">
        <v>4760</v>
      </c>
      <c r="J8" s="3">
        <v>4760</v>
      </c>
      <c r="M8" s="2"/>
      <c r="N8" s="4"/>
      <c r="O8" s="2"/>
      <c r="P8" s="2"/>
    </row>
    <row r="9" spans="1:16" ht="15">
      <c r="A9" s="1">
        <v>1</v>
      </c>
      <c r="B9" s="16">
        <v>41</v>
      </c>
      <c r="C9" s="9" t="s">
        <v>8</v>
      </c>
      <c r="D9" s="7">
        <v>1099.73</v>
      </c>
      <c r="E9" s="7">
        <v>1251.63</v>
      </c>
      <c r="F9" s="6">
        <v>1300</v>
      </c>
      <c r="G9" s="6">
        <v>1100</v>
      </c>
      <c r="H9" s="3">
        <v>1100</v>
      </c>
      <c r="I9" s="3">
        <v>1100</v>
      </c>
      <c r="J9" s="3">
        <v>1100</v>
      </c>
      <c r="M9" s="2"/>
      <c r="N9" s="4"/>
      <c r="O9" s="2"/>
      <c r="P9" s="2"/>
    </row>
    <row r="10" spans="1:16" ht="15">
      <c r="A10" s="1">
        <v>1</v>
      </c>
      <c r="B10" s="16">
        <v>41</v>
      </c>
      <c r="C10" s="9" t="s">
        <v>9</v>
      </c>
      <c r="D10" s="7">
        <v>962.59</v>
      </c>
      <c r="E10" s="7">
        <v>1101.55</v>
      </c>
      <c r="F10" s="6">
        <v>900</v>
      </c>
      <c r="G10" s="6">
        <v>1000</v>
      </c>
      <c r="H10" s="3">
        <v>1000</v>
      </c>
      <c r="I10" s="3">
        <v>1000</v>
      </c>
      <c r="J10" s="3">
        <v>1000</v>
      </c>
      <c r="M10" s="2"/>
      <c r="N10" s="4"/>
      <c r="O10" s="2"/>
      <c r="P10" s="2"/>
    </row>
    <row r="11" spans="1:16" ht="15">
      <c r="A11" s="1">
        <v>1</v>
      </c>
      <c r="B11" s="1">
        <v>41</v>
      </c>
      <c r="C11" s="9" t="s">
        <v>10</v>
      </c>
      <c r="D11" s="7">
        <v>1276.13</v>
      </c>
      <c r="E11" s="7">
        <v>1179.41</v>
      </c>
      <c r="F11" s="6">
        <v>1100</v>
      </c>
      <c r="G11" s="6">
        <v>1220</v>
      </c>
      <c r="H11" s="3">
        <v>1220</v>
      </c>
      <c r="I11" s="3">
        <v>1220</v>
      </c>
      <c r="J11" s="3">
        <v>1220</v>
      </c>
      <c r="M11" s="2"/>
      <c r="N11" s="4"/>
      <c r="O11" s="2"/>
      <c r="P11" s="2"/>
    </row>
    <row r="12" spans="1:16" ht="15">
      <c r="A12" s="1">
        <v>1</v>
      </c>
      <c r="B12" s="1">
        <v>41</v>
      </c>
      <c r="C12" s="9" t="s">
        <v>11</v>
      </c>
      <c r="D12" s="7">
        <v>289.57</v>
      </c>
      <c r="E12" s="7">
        <v>242</v>
      </c>
      <c r="F12" s="6">
        <v>200</v>
      </c>
      <c r="G12" s="6">
        <v>220</v>
      </c>
      <c r="H12" s="3">
        <v>220</v>
      </c>
      <c r="I12" s="3">
        <v>220</v>
      </c>
      <c r="J12" s="3">
        <v>220</v>
      </c>
      <c r="M12" s="2"/>
      <c r="N12" s="4"/>
      <c r="O12" s="2"/>
      <c r="P12" s="2"/>
    </row>
    <row r="13" spans="1:16" ht="15">
      <c r="A13" s="1">
        <v>1</v>
      </c>
      <c r="B13" s="1">
        <v>41</v>
      </c>
      <c r="C13" s="9" t="s">
        <v>12</v>
      </c>
      <c r="D13" s="7">
        <v>558.66</v>
      </c>
      <c r="E13" s="7">
        <v>320</v>
      </c>
      <c r="F13" s="6">
        <v>320</v>
      </c>
      <c r="G13" s="6">
        <v>360</v>
      </c>
      <c r="H13" s="3">
        <v>360</v>
      </c>
      <c r="I13" s="3">
        <v>360</v>
      </c>
      <c r="J13" s="3">
        <v>360</v>
      </c>
      <c r="M13" s="2"/>
      <c r="N13" s="4"/>
      <c r="O13" s="2"/>
      <c r="P13" s="2"/>
    </row>
    <row r="14" spans="1:16" ht="15">
      <c r="A14" s="1">
        <v>1</v>
      </c>
      <c r="B14" s="1">
        <v>41</v>
      </c>
      <c r="C14" s="9" t="s">
        <v>72</v>
      </c>
      <c r="D14" s="7">
        <v>24.12</v>
      </c>
      <c r="E14" s="7">
        <v>17.8</v>
      </c>
      <c r="F14" s="6">
        <v>30</v>
      </c>
      <c r="G14" s="6">
        <v>30</v>
      </c>
      <c r="H14" s="3">
        <v>30</v>
      </c>
      <c r="I14" s="3">
        <v>30</v>
      </c>
      <c r="J14" s="3">
        <v>30</v>
      </c>
      <c r="M14" s="2"/>
      <c r="N14" s="4"/>
      <c r="O14" s="2"/>
      <c r="P14" s="2"/>
    </row>
    <row r="15" spans="1:16" ht="15">
      <c r="A15" s="1">
        <v>1</v>
      </c>
      <c r="B15" s="1">
        <v>41</v>
      </c>
      <c r="C15" s="9" t="s">
        <v>13</v>
      </c>
      <c r="D15" s="7">
        <v>9580.33</v>
      </c>
      <c r="E15" s="7">
        <v>9635.65</v>
      </c>
      <c r="F15" s="6">
        <v>13000</v>
      </c>
      <c r="G15" s="6">
        <v>9700</v>
      </c>
      <c r="H15" s="3">
        <v>9700</v>
      </c>
      <c r="I15" s="3">
        <v>9700</v>
      </c>
      <c r="J15" s="3">
        <v>9700</v>
      </c>
      <c r="M15" s="2"/>
      <c r="N15" s="4"/>
      <c r="O15" s="2"/>
      <c r="P15" s="2"/>
    </row>
    <row r="16" spans="1:16" ht="15">
      <c r="A16" s="22"/>
      <c r="B16" s="62" t="s">
        <v>67</v>
      </c>
      <c r="C16" s="68"/>
      <c r="D16" s="24">
        <f aca="true" t="shared" si="1" ref="D16:J16">SUM(D17:D27)</f>
        <v>16600.78</v>
      </c>
      <c r="E16" s="24">
        <f t="shared" si="1"/>
        <v>18053.46</v>
      </c>
      <c r="F16" s="34">
        <f t="shared" si="1"/>
        <v>9911</v>
      </c>
      <c r="G16" s="34">
        <f t="shared" si="1"/>
        <v>13321</v>
      </c>
      <c r="H16" s="24">
        <f t="shared" si="1"/>
        <v>13355</v>
      </c>
      <c r="I16" s="24">
        <f t="shared" si="1"/>
        <v>13355</v>
      </c>
      <c r="J16" s="24">
        <f t="shared" si="1"/>
        <v>13355</v>
      </c>
      <c r="M16" s="2"/>
      <c r="N16" s="4"/>
      <c r="O16" s="2"/>
      <c r="P16" s="2"/>
    </row>
    <row r="17" spans="1:16" ht="15">
      <c r="A17" s="1">
        <v>1</v>
      </c>
      <c r="B17" s="1">
        <v>41</v>
      </c>
      <c r="C17" s="9" t="s">
        <v>173</v>
      </c>
      <c r="D17" s="7">
        <v>232.94</v>
      </c>
      <c r="E17" s="7">
        <v>379.1</v>
      </c>
      <c r="F17" s="3">
        <v>300</v>
      </c>
      <c r="G17" s="6">
        <v>1000</v>
      </c>
      <c r="H17" s="3">
        <v>1000</v>
      </c>
      <c r="I17" s="3">
        <v>1000</v>
      </c>
      <c r="J17" s="3">
        <v>1000</v>
      </c>
      <c r="M17" s="2"/>
      <c r="N17" s="4"/>
      <c r="O17" s="2"/>
      <c r="P17" s="2"/>
    </row>
    <row r="18" spans="1:16" ht="15">
      <c r="A18" s="1">
        <v>1</v>
      </c>
      <c r="B18" s="16" t="s">
        <v>113</v>
      </c>
      <c r="C18" s="9" t="s">
        <v>114</v>
      </c>
      <c r="D18" s="7">
        <v>173.96</v>
      </c>
      <c r="E18" s="7">
        <v>208.51</v>
      </c>
      <c r="F18" s="3">
        <v>160</v>
      </c>
      <c r="G18" s="6">
        <v>160</v>
      </c>
      <c r="H18" s="3">
        <v>160</v>
      </c>
      <c r="I18" s="3">
        <v>160</v>
      </c>
      <c r="J18" s="3">
        <v>160</v>
      </c>
      <c r="M18" s="2"/>
      <c r="N18" s="4"/>
      <c r="O18" s="2"/>
      <c r="P18" s="2"/>
    </row>
    <row r="19" spans="1:16" ht="15">
      <c r="A19" s="1">
        <v>1</v>
      </c>
      <c r="B19" s="16">
        <v>41</v>
      </c>
      <c r="C19" s="9" t="s">
        <v>176</v>
      </c>
      <c r="D19" s="7">
        <v>0</v>
      </c>
      <c r="E19" s="7">
        <v>2239.85</v>
      </c>
      <c r="F19" s="3">
        <v>0</v>
      </c>
      <c r="G19" s="6">
        <v>0</v>
      </c>
      <c r="H19" s="3">
        <v>2000</v>
      </c>
      <c r="I19" s="3">
        <v>2000</v>
      </c>
      <c r="J19" s="3">
        <v>2000</v>
      </c>
      <c r="M19" s="2"/>
      <c r="N19" s="4"/>
      <c r="O19" s="2"/>
      <c r="P19" s="2"/>
    </row>
    <row r="20" spans="1:16" ht="15">
      <c r="A20" s="1">
        <v>1</v>
      </c>
      <c r="B20" s="1">
        <v>41</v>
      </c>
      <c r="C20" s="9" t="s">
        <v>14</v>
      </c>
      <c r="D20" s="7">
        <v>916.05</v>
      </c>
      <c r="E20" s="7">
        <v>1496</v>
      </c>
      <c r="F20" s="3">
        <v>1000</v>
      </c>
      <c r="G20" s="6">
        <v>2000</v>
      </c>
      <c r="H20" s="3">
        <v>2000</v>
      </c>
      <c r="I20" s="3">
        <v>2000</v>
      </c>
      <c r="J20" s="3">
        <v>2000</v>
      </c>
      <c r="M20" s="2"/>
      <c r="N20" s="4"/>
      <c r="O20" s="2"/>
      <c r="P20" s="2"/>
    </row>
    <row r="21" spans="1:16" ht="15">
      <c r="A21" s="1">
        <v>1</v>
      </c>
      <c r="B21" s="1">
        <v>41</v>
      </c>
      <c r="C21" s="9" t="s">
        <v>15</v>
      </c>
      <c r="D21" s="7">
        <v>945</v>
      </c>
      <c r="E21" s="7">
        <v>833</v>
      </c>
      <c r="F21" s="3">
        <v>700</v>
      </c>
      <c r="G21" s="6">
        <v>700</v>
      </c>
      <c r="H21" s="3">
        <v>700</v>
      </c>
      <c r="I21" s="3">
        <v>700</v>
      </c>
      <c r="J21" s="3">
        <v>700</v>
      </c>
      <c r="M21" s="2"/>
      <c r="N21" s="4"/>
      <c r="O21" s="2"/>
      <c r="P21" s="2"/>
    </row>
    <row r="22" spans="1:16" ht="15">
      <c r="A22" s="1">
        <v>1</v>
      </c>
      <c r="B22" s="1">
        <v>41</v>
      </c>
      <c r="C22" s="9" t="s">
        <v>16</v>
      </c>
      <c r="D22" s="7">
        <v>0.3</v>
      </c>
      <c r="E22" s="7">
        <v>0.3</v>
      </c>
      <c r="F22" s="3">
        <v>1</v>
      </c>
      <c r="G22" s="6">
        <v>1</v>
      </c>
      <c r="H22" s="3">
        <v>0.5</v>
      </c>
      <c r="I22" s="3">
        <v>0.5</v>
      </c>
      <c r="J22" s="3">
        <v>0.5</v>
      </c>
      <c r="M22" s="2"/>
      <c r="N22" s="4"/>
      <c r="O22" s="2"/>
      <c r="P22" s="2"/>
    </row>
    <row r="23" spans="1:16" ht="15">
      <c r="A23" s="1">
        <v>1</v>
      </c>
      <c r="B23" s="1">
        <v>41</v>
      </c>
      <c r="C23" s="9" t="s">
        <v>175</v>
      </c>
      <c r="D23" s="7">
        <v>85.29</v>
      </c>
      <c r="E23" s="7">
        <v>66</v>
      </c>
      <c r="F23" s="3">
        <v>50</v>
      </c>
      <c r="G23" s="6">
        <v>1800</v>
      </c>
      <c r="H23" s="3">
        <v>194.5</v>
      </c>
      <c r="I23" s="3">
        <v>194.5</v>
      </c>
      <c r="J23" s="3">
        <v>194.5</v>
      </c>
      <c r="M23" s="2"/>
      <c r="N23" s="4"/>
      <c r="O23" s="2"/>
      <c r="P23" s="2"/>
    </row>
    <row r="24" spans="1:16" ht="15">
      <c r="A24" s="1">
        <v>1</v>
      </c>
      <c r="B24" s="1">
        <v>41</v>
      </c>
      <c r="C24" s="9" t="s">
        <v>170</v>
      </c>
      <c r="D24" s="7">
        <v>0</v>
      </c>
      <c r="E24" s="7">
        <v>504.95</v>
      </c>
      <c r="F24" s="3">
        <v>0</v>
      </c>
      <c r="G24" s="6">
        <v>0</v>
      </c>
      <c r="H24" s="3">
        <v>0</v>
      </c>
      <c r="I24" s="3">
        <v>0</v>
      </c>
      <c r="J24" s="3">
        <v>0</v>
      </c>
      <c r="M24" s="2"/>
      <c r="N24" s="4"/>
      <c r="O24" s="2"/>
      <c r="P24" s="2"/>
    </row>
    <row r="25" spans="1:16" ht="15">
      <c r="A25" s="1">
        <v>1</v>
      </c>
      <c r="B25" s="16" t="s">
        <v>131</v>
      </c>
      <c r="C25" s="9" t="s">
        <v>56</v>
      </c>
      <c r="D25" s="7">
        <v>12914.39</v>
      </c>
      <c r="E25" s="7">
        <v>7238.73</v>
      </c>
      <c r="F25" s="3">
        <v>5000</v>
      </c>
      <c r="G25" s="6">
        <v>7200</v>
      </c>
      <c r="H25" s="3">
        <v>7200</v>
      </c>
      <c r="I25" s="3">
        <v>7200</v>
      </c>
      <c r="J25" s="3">
        <v>7200</v>
      </c>
      <c r="M25" s="2"/>
      <c r="N25" s="4"/>
      <c r="O25" s="2"/>
      <c r="P25" s="2"/>
    </row>
    <row r="26" spans="1:16" ht="15">
      <c r="A26" s="1">
        <v>1</v>
      </c>
      <c r="B26" s="1">
        <v>41</v>
      </c>
      <c r="C26" s="9" t="s">
        <v>174</v>
      </c>
      <c r="D26" s="7">
        <v>1332.85</v>
      </c>
      <c r="E26" s="7">
        <v>2658.22</v>
      </c>
      <c r="F26" s="3">
        <v>2200</v>
      </c>
      <c r="G26" s="6">
        <v>0</v>
      </c>
      <c r="H26" s="3">
        <v>0</v>
      </c>
      <c r="I26" s="3">
        <v>0</v>
      </c>
      <c r="J26" s="3">
        <v>0</v>
      </c>
      <c r="M26" s="2"/>
      <c r="N26" s="4"/>
      <c r="O26" s="2"/>
      <c r="P26" s="2"/>
    </row>
    <row r="27" spans="1:16" ht="15">
      <c r="A27" s="1">
        <v>1</v>
      </c>
      <c r="B27" s="1">
        <v>41</v>
      </c>
      <c r="C27" s="9" t="s">
        <v>17</v>
      </c>
      <c r="D27" s="7">
        <v>0</v>
      </c>
      <c r="E27" s="7">
        <v>2428.8</v>
      </c>
      <c r="F27" s="3">
        <v>500</v>
      </c>
      <c r="G27" s="6">
        <v>460</v>
      </c>
      <c r="H27" s="3">
        <v>100</v>
      </c>
      <c r="I27" s="3">
        <v>100</v>
      </c>
      <c r="J27" s="3">
        <v>100</v>
      </c>
      <c r="M27" s="2"/>
      <c r="N27" s="4"/>
      <c r="O27" s="2"/>
      <c r="P27" s="2"/>
    </row>
    <row r="28" spans="1:16" ht="15">
      <c r="A28" s="35"/>
      <c r="B28" s="62" t="s">
        <v>68</v>
      </c>
      <c r="C28" s="68"/>
      <c r="D28" s="24">
        <f aca="true" t="shared" si="2" ref="D28:J28">SUM(D29:D43)</f>
        <v>9053.46</v>
      </c>
      <c r="E28" s="24">
        <f t="shared" si="2"/>
        <v>13457.939999999999</v>
      </c>
      <c r="F28" s="34">
        <f t="shared" si="2"/>
        <v>6539</v>
      </c>
      <c r="G28" s="34">
        <f t="shared" si="2"/>
        <v>8803.92</v>
      </c>
      <c r="H28" s="24">
        <f t="shared" si="2"/>
        <v>8655</v>
      </c>
      <c r="I28" s="24">
        <f t="shared" si="2"/>
        <v>7455</v>
      </c>
      <c r="J28" s="24">
        <f t="shared" si="2"/>
        <v>7455</v>
      </c>
      <c r="M28" s="2"/>
      <c r="N28" s="4"/>
      <c r="O28" s="2"/>
      <c r="P28" s="2"/>
    </row>
    <row r="29" spans="1:16" ht="15">
      <c r="A29" s="1">
        <v>1</v>
      </c>
      <c r="B29" s="16">
        <v>111</v>
      </c>
      <c r="C29" s="9" t="s">
        <v>167</v>
      </c>
      <c r="D29" s="7">
        <v>0</v>
      </c>
      <c r="E29" s="7">
        <v>0</v>
      </c>
      <c r="F29" s="3">
        <v>600</v>
      </c>
      <c r="G29" s="6">
        <v>951.91</v>
      </c>
      <c r="H29" s="3">
        <v>0</v>
      </c>
      <c r="I29" s="3">
        <v>0</v>
      </c>
      <c r="J29" s="3">
        <v>0</v>
      </c>
      <c r="M29" s="2"/>
      <c r="N29" s="4"/>
      <c r="O29" s="2"/>
      <c r="P29" s="2"/>
    </row>
    <row r="30" spans="1:16" ht="15">
      <c r="A30" s="1">
        <v>1</v>
      </c>
      <c r="B30" s="16">
        <v>111</v>
      </c>
      <c r="C30" s="9" t="s">
        <v>179</v>
      </c>
      <c r="D30" s="7">
        <v>0</v>
      </c>
      <c r="E30" s="7">
        <v>0</v>
      </c>
      <c r="F30" s="3">
        <v>0</v>
      </c>
      <c r="G30" s="6">
        <v>0</v>
      </c>
      <c r="H30" s="3">
        <v>1200</v>
      </c>
      <c r="I30" s="3">
        <v>0</v>
      </c>
      <c r="J30" s="3">
        <v>0</v>
      </c>
      <c r="M30" s="2"/>
      <c r="N30" s="4"/>
      <c r="O30" s="2"/>
      <c r="P30" s="2"/>
    </row>
    <row r="31" spans="1:16" ht="15">
      <c r="A31" s="1">
        <v>1</v>
      </c>
      <c r="B31" s="16">
        <v>111</v>
      </c>
      <c r="C31" s="9" t="s">
        <v>172</v>
      </c>
      <c r="D31" s="7">
        <v>0</v>
      </c>
      <c r="E31" s="7">
        <v>1359.55</v>
      </c>
      <c r="F31" s="3">
        <v>0</v>
      </c>
      <c r="G31" s="6">
        <v>0</v>
      </c>
      <c r="H31" s="3">
        <v>0</v>
      </c>
      <c r="I31" s="3">
        <v>0</v>
      </c>
      <c r="J31" s="3">
        <v>0</v>
      </c>
      <c r="M31" s="2"/>
      <c r="N31" s="4"/>
      <c r="O31" s="2"/>
      <c r="P31" s="2"/>
    </row>
    <row r="32" spans="1:16" ht="15">
      <c r="A32" s="1">
        <v>1</v>
      </c>
      <c r="B32" s="16">
        <v>111</v>
      </c>
      <c r="C32" s="9" t="s">
        <v>97</v>
      </c>
      <c r="D32" s="7">
        <v>27.6</v>
      </c>
      <c r="E32" s="7">
        <v>22.8</v>
      </c>
      <c r="F32" s="3">
        <v>23</v>
      </c>
      <c r="G32" s="6">
        <v>27.6</v>
      </c>
      <c r="H32" s="3">
        <v>28</v>
      </c>
      <c r="I32" s="3">
        <v>28</v>
      </c>
      <c r="J32" s="3">
        <v>28</v>
      </c>
      <c r="M32" s="2"/>
      <c r="N32" s="4"/>
      <c r="O32" s="2"/>
      <c r="P32" s="2"/>
    </row>
    <row r="33" spans="1:16" ht="15">
      <c r="A33" s="1">
        <v>1</v>
      </c>
      <c r="B33" s="16" t="s">
        <v>55</v>
      </c>
      <c r="C33" s="9" t="s">
        <v>146</v>
      </c>
      <c r="D33" s="7">
        <v>0</v>
      </c>
      <c r="E33" s="7">
        <v>2200</v>
      </c>
      <c r="F33" s="3">
        <v>0</v>
      </c>
      <c r="G33" s="6">
        <v>0</v>
      </c>
      <c r="H33" s="3">
        <v>0</v>
      </c>
      <c r="I33" s="3">
        <v>0</v>
      </c>
      <c r="J33" s="3">
        <v>0</v>
      </c>
      <c r="M33" s="2"/>
      <c r="N33" s="4"/>
      <c r="O33" s="2"/>
      <c r="P33" s="2"/>
    </row>
    <row r="34" spans="1:16" ht="15">
      <c r="A34" s="1">
        <v>1</v>
      </c>
      <c r="B34" s="16">
        <v>111</v>
      </c>
      <c r="C34" s="9" t="s">
        <v>169</v>
      </c>
      <c r="D34" s="7">
        <v>0</v>
      </c>
      <c r="E34" s="7">
        <v>647.96</v>
      </c>
      <c r="F34" s="3">
        <v>0</v>
      </c>
      <c r="G34" s="6">
        <v>0</v>
      </c>
      <c r="H34" s="3">
        <v>0</v>
      </c>
      <c r="I34" s="3">
        <v>0</v>
      </c>
      <c r="J34" s="3">
        <v>0</v>
      </c>
      <c r="M34" s="2"/>
      <c r="N34" s="4"/>
      <c r="O34" s="2"/>
      <c r="P34" s="2"/>
    </row>
    <row r="35" spans="1:16" ht="15">
      <c r="A35" s="1">
        <v>1</v>
      </c>
      <c r="B35" s="16">
        <v>111</v>
      </c>
      <c r="C35" s="9" t="s">
        <v>98</v>
      </c>
      <c r="D35" s="7">
        <v>51.05</v>
      </c>
      <c r="E35" s="7">
        <v>52.17</v>
      </c>
      <c r="F35" s="3">
        <v>52</v>
      </c>
      <c r="G35" s="6">
        <v>56.65</v>
      </c>
      <c r="H35" s="3">
        <v>57</v>
      </c>
      <c r="I35" s="3">
        <v>57</v>
      </c>
      <c r="J35" s="3">
        <v>57</v>
      </c>
      <c r="M35" s="2"/>
      <c r="N35" s="4"/>
      <c r="O35" s="2"/>
      <c r="P35" s="2"/>
    </row>
    <row r="36" spans="1:16" ht="15">
      <c r="A36" s="1">
        <v>1</v>
      </c>
      <c r="B36" s="16">
        <v>111</v>
      </c>
      <c r="C36" s="9" t="s">
        <v>99</v>
      </c>
      <c r="D36" s="7">
        <v>171.93</v>
      </c>
      <c r="E36" s="7">
        <v>171.93</v>
      </c>
      <c r="F36" s="3">
        <v>172</v>
      </c>
      <c r="G36" s="6">
        <v>168.96</v>
      </c>
      <c r="H36" s="3">
        <v>170</v>
      </c>
      <c r="I36" s="3">
        <v>170</v>
      </c>
      <c r="J36" s="3">
        <v>170</v>
      </c>
      <c r="M36" s="2"/>
      <c r="N36" s="4"/>
      <c r="O36" s="2"/>
      <c r="P36" s="2"/>
    </row>
    <row r="37" spans="1:16" ht="15">
      <c r="A37" s="1">
        <v>1</v>
      </c>
      <c r="B37" s="16">
        <v>111</v>
      </c>
      <c r="C37" s="9" t="s">
        <v>144</v>
      </c>
      <c r="D37" s="7">
        <v>1713</v>
      </c>
      <c r="E37" s="7">
        <v>3589</v>
      </c>
      <c r="F37" s="3">
        <v>2042</v>
      </c>
      <c r="G37" s="6">
        <v>2996</v>
      </c>
      <c r="H37" s="3">
        <v>3000</v>
      </c>
      <c r="I37" s="3">
        <v>3000</v>
      </c>
      <c r="J37" s="3">
        <v>3000</v>
      </c>
      <c r="M37" s="2"/>
      <c r="N37" s="4"/>
      <c r="O37" s="2"/>
      <c r="P37" s="2"/>
    </row>
    <row r="38" spans="1:16" ht="15">
      <c r="A38" s="1">
        <v>1</v>
      </c>
      <c r="B38" s="16">
        <v>111</v>
      </c>
      <c r="C38" s="9" t="s">
        <v>124</v>
      </c>
      <c r="D38" s="7">
        <v>0</v>
      </c>
      <c r="E38" s="7">
        <v>647.96</v>
      </c>
      <c r="F38" s="3">
        <v>650</v>
      </c>
      <c r="G38" s="6">
        <v>0</v>
      </c>
      <c r="H38" s="3">
        <v>0</v>
      </c>
      <c r="I38" s="3">
        <v>0</v>
      </c>
      <c r="J38" s="3">
        <v>0</v>
      </c>
      <c r="M38" s="2"/>
      <c r="N38" s="4"/>
      <c r="O38" s="2"/>
      <c r="P38" s="2"/>
    </row>
    <row r="39" spans="1:16" ht="15">
      <c r="A39" s="1">
        <v>1</v>
      </c>
      <c r="B39" s="16">
        <v>111</v>
      </c>
      <c r="C39" s="9" t="s">
        <v>139</v>
      </c>
      <c r="D39" s="7">
        <v>2970.18</v>
      </c>
      <c r="E39" s="7">
        <v>0</v>
      </c>
      <c r="F39" s="3">
        <v>0</v>
      </c>
      <c r="G39" s="6">
        <v>0</v>
      </c>
      <c r="H39" s="3">
        <v>0</v>
      </c>
      <c r="I39" s="3">
        <v>0</v>
      </c>
      <c r="J39" s="3">
        <v>0</v>
      </c>
      <c r="M39" s="2"/>
      <c r="N39" s="4"/>
      <c r="O39" s="2"/>
      <c r="P39" s="2"/>
    </row>
    <row r="40" spans="1:16" ht="15">
      <c r="A40" s="1">
        <v>1</v>
      </c>
      <c r="B40" s="16">
        <v>111</v>
      </c>
      <c r="C40" s="9" t="s">
        <v>166</v>
      </c>
      <c r="D40" s="7">
        <v>0</v>
      </c>
      <c r="E40" s="7">
        <v>674.57</v>
      </c>
      <c r="F40" s="3">
        <v>0</v>
      </c>
      <c r="G40" s="6">
        <v>340</v>
      </c>
      <c r="H40" s="3">
        <v>0</v>
      </c>
      <c r="I40" s="3">
        <v>0</v>
      </c>
      <c r="J40" s="3">
        <v>0</v>
      </c>
      <c r="M40" s="2"/>
      <c r="N40" s="4"/>
      <c r="O40" s="2"/>
      <c r="P40" s="2"/>
    </row>
    <row r="41" spans="1:16" ht="15">
      <c r="A41" s="1">
        <v>1</v>
      </c>
      <c r="B41" s="16">
        <v>111</v>
      </c>
      <c r="C41" s="9" t="s">
        <v>140</v>
      </c>
      <c r="D41" s="7">
        <v>1066.2</v>
      </c>
      <c r="E41" s="7">
        <v>1092</v>
      </c>
      <c r="F41" s="3">
        <v>0</v>
      </c>
      <c r="G41" s="6">
        <v>1262.8</v>
      </c>
      <c r="H41" s="3">
        <v>1200</v>
      </c>
      <c r="I41" s="3">
        <v>1200</v>
      </c>
      <c r="J41" s="3">
        <v>1200</v>
      </c>
      <c r="M41" s="2"/>
      <c r="N41" s="4"/>
      <c r="O41" s="2"/>
      <c r="P41" s="2"/>
    </row>
    <row r="42" spans="1:16" ht="15">
      <c r="A42" s="1">
        <v>1</v>
      </c>
      <c r="B42" s="16" t="s">
        <v>55</v>
      </c>
      <c r="C42" s="9" t="s">
        <v>112</v>
      </c>
      <c r="D42" s="7">
        <v>3000</v>
      </c>
      <c r="E42" s="7">
        <v>3000</v>
      </c>
      <c r="F42" s="3">
        <v>3000</v>
      </c>
      <c r="G42" s="6">
        <v>3000</v>
      </c>
      <c r="H42" s="3">
        <v>3000</v>
      </c>
      <c r="I42" s="3">
        <v>3000</v>
      </c>
      <c r="J42" s="3">
        <v>3000</v>
      </c>
      <c r="M42" s="2"/>
      <c r="N42" s="4"/>
      <c r="O42" s="2"/>
      <c r="P42" s="2"/>
    </row>
    <row r="43" spans="1:16" ht="15">
      <c r="A43" s="1">
        <v>1</v>
      </c>
      <c r="B43" s="16">
        <v>111</v>
      </c>
      <c r="C43" s="9" t="s">
        <v>143</v>
      </c>
      <c r="D43" s="7">
        <v>53.5</v>
      </c>
      <c r="E43" s="7">
        <v>0</v>
      </c>
      <c r="F43" s="3">
        <v>0</v>
      </c>
      <c r="G43" s="6">
        <v>0</v>
      </c>
      <c r="H43" s="3">
        <v>0</v>
      </c>
      <c r="I43" s="3">
        <v>0</v>
      </c>
      <c r="J43" s="3">
        <v>0</v>
      </c>
      <c r="M43" s="2"/>
      <c r="N43" s="4"/>
      <c r="O43" s="2"/>
      <c r="P43" s="2"/>
    </row>
    <row r="44" spans="1:16" ht="15">
      <c r="A44" s="21"/>
      <c r="B44" s="66" t="s">
        <v>0</v>
      </c>
      <c r="C44" s="67"/>
      <c r="D44" s="24">
        <f aca="true" t="shared" si="3" ref="D44:J44">SUM(D6+D16+D28)</f>
        <v>225733.72</v>
      </c>
      <c r="E44" s="24">
        <f t="shared" si="3"/>
        <v>248729.30999999997</v>
      </c>
      <c r="F44" s="34">
        <f t="shared" si="3"/>
        <v>224500</v>
      </c>
      <c r="G44" s="34">
        <f t="shared" si="3"/>
        <v>253114.92</v>
      </c>
      <c r="H44" s="24">
        <f t="shared" si="3"/>
        <v>254000</v>
      </c>
      <c r="I44" s="24">
        <f t="shared" si="3"/>
        <v>252000</v>
      </c>
      <c r="J44" s="24">
        <f t="shared" si="3"/>
        <v>252000</v>
      </c>
      <c r="M44" s="2"/>
      <c r="N44" s="4"/>
      <c r="O44" s="2" t="s">
        <v>130</v>
      </c>
      <c r="P44" s="2"/>
    </row>
    <row r="45" spans="1:16" ht="15">
      <c r="A45" s="22"/>
      <c r="B45" s="62" t="s">
        <v>1</v>
      </c>
      <c r="C45" s="63"/>
      <c r="D45" s="24">
        <f>SUM(D46:D46)</f>
        <v>15804</v>
      </c>
      <c r="E45" s="24">
        <f>SUM(E46:E46)</f>
        <v>0</v>
      </c>
      <c r="F45" s="24">
        <v>0</v>
      </c>
      <c r="G45" s="24">
        <f>SUM(G46:G46)</f>
        <v>0</v>
      </c>
      <c r="H45" s="24">
        <f>SUM(H46)</f>
        <v>0</v>
      </c>
      <c r="I45" s="24">
        <f>SUM(I46:I46)</f>
        <v>0</v>
      </c>
      <c r="J45" s="24">
        <f>SUM(J46:J46)</f>
        <v>0</v>
      </c>
      <c r="M45" s="2"/>
      <c r="N45" s="4"/>
      <c r="O45" s="2"/>
      <c r="P45" s="2"/>
    </row>
    <row r="46" spans="1:16" ht="15">
      <c r="A46" s="18">
        <v>2</v>
      </c>
      <c r="B46" s="50">
        <v>41</v>
      </c>
      <c r="C46" s="49" t="s">
        <v>120</v>
      </c>
      <c r="D46" s="51">
        <v>15804</v>
      </c>
      <c r="E46" s="51">
        <v>0</v>
      </c>
      <c r="F46" s="51">
        <v>0</v>
      </c>
      <c r="G46" s="51">
        <v>0</v>
      </c>
      <c r="H46" s="51">
        <v>0</v>
      </c>
      <c r="I46" s="51">
        <v>0</v>
      </c>
      <c r="J46" s="51">
        <v>0</v>
      </c>
      <c r="M46" s="2"/>
      <c r="N46" s="4"/>
      <c r="O46" s="2"/>
      <c r="P46" s="2"/>
    </row>
    <row r="47" spans="1:10" ht="15">
      <c r="A47" s="21"/>
      <c r="B47" s="62" t="s">
        <v>121</v>
      </c>
      <c r="C47" s="63"/>
      <c r="D47" s="24">
        <v>0</v>
      </c>
      <c r="E47" s="24">
        <f>SUM(E48:E50)</f>
        <v>6826.45</v>
      </c>
      <c r="F47" s="24">
        <v>5500</v>
      </c>
      <c r="G47" s="24">
        <f>SUM(G48:G50)</f>
        <v>30000</v>
      </c>
      <c r="H47" s="24">
        <f>SUM(H48:H50)</f>
        <v>0</v>
      </c>
      <c r="I47" s="24">
        <f>SUM(I48:I48)</f>
        <v>0</v>
      </c>
      <c r="J47" s="24">
        <f>SUM(J48:J48)</f>
        <v>0</v>
      </c>
    </row>
    <row r="48" spans="1:10" ht="15">
      <c r="A48" s="1">
        <v>3</v>
      </c>
      <c r="B48" s="16" t="s">
        <v>57</v>
      </c>
      <c r="C48" s="14" t="s">
        <v>171</v>
      </c>
      <c r="D48" s="7">
        <v>0</v>
      </c>
      <c r="E48" s="7">
        <v>6826.45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ht="15">
      <c r="A49" s="1">
        <v>3</v>
      </c>
      <c r="B49" s="16"/>
      <c r="C49" s="93" t="s">
        <v>181</v>
      </c>
      <c r="D49" s="7">
        <v>0</v>
      </c>
      <c r="E49" s="7">
        <v>0</v>
      </c>
      <c r="F49" s="3">
        <v>0</v>
      </c>
      <c r="G49" s="3">
        <v>30000</v>
      </c>
      <c r="H49" s="3">
        <v>0</v>
      </c>
      <c r="I49" s="3">
        <v>0</v>
      </c>
      <c r="J49" s="3">
        <v>0</v>
      </c>
    </row>
    <row r="50" spans="1:10" ht="15">
      <c r="A50" s="1">
        <v>3</v>
      </c>
      <c r="B50" s="16" t="s">
        <v>123</v>
      </c>
      <c r="C50" s="93" t="s">
        <v>150</v>
      </c>
      <c r="D50" s="7">
        <v>0</v>
      </c>
      <c r="E50" s="7">
        <v>0</v>
      </c>
      <c r="F50" s="3">
        <v>5500</v>
      </c>
      <c r="G50" s="52">
        <v>0</v>
      </c>
      <c r="H50" s="52">
        <v>0</v>
      </c>
      <c r="I50" s="3">
        <v>0</v>
      </c>
      <c r="J50" s="3">
        <v>0</v>
      </c>
    </row>
    <row r="51" spans="1:10" ht="27" customHeight="1">
      <c r="A51" s="36"/>
      <c r="B51" s="64" t="s">
        <v>2</v>
      </c>
      <c r="C51" s="65"/>
      <c r="D51" s="26">
        <v>241537.72</v>
      </c>
      <c r="E51" s="26">
        <f>SUM(E44+E45+E47)</f>
        <v>255555.75999999998</v>
      </c>
      <c r="F51" s="26">
        <f>SUM(F6+F16+F28+F45+F47)</f>
        <v>230000</v>
      </c>
      <c r="G51" s="26">
        <f>SUM(G44+G47)</f>
        <v>283114.92000000004</v>
      </c>
      <c r="H51" s="26">
        <f>SUM(H44+H45+H47)</f>
        <v>254000</v>
      </c>
      <c r="I51" s="26">
        <f>SUM(I6+I16+I28+I45+I47)</f>
        <v>252000</v>
      </c>
      <c r="J51" s="26">
        <f>SUM(J6+J16+J28+J45+J47)</f>
        <v>252000</v>
      </c>
    </row>
    <row r="52" spans="1:10" ht="15">
      <c r="A52" s="2"/>
      <c r="B52" s="2"/>
      <c r="C52" s="2"/>
      <c r="D52" s="4"/>
      <c r="E52" s="4"/>
      <c r="F52" s="4"/>
      <c r="G52" s="4"/>
      <c r="H52" s="4"/>
      <c r="I52" s="4"/>
      <c r="J52" s="4"/>
    </row>
    <row r="53" ht="15">
      <c r="E53" s="2"/>
    </row>
  </sheetData>
  <sheetProtection/>
  <mergeCells count="17">
    <mergeCell ref="H3:H5"/>
    <mergeCell ref="A3:A5"/>
    <mergeCell ref="B3:B5"/>
    <mergeCell ref="C3:C5"/>
    <mergeCell ref="F3:F5"/>
    <mergeCell ref="B28:C28"/>
    <mergeCell ref="G3:G5"/>
    <mergeCell ref="B47:C47"/>
    <mergeCell ref="B51:C51"/>
    <mergeCell ref="B44:C44"/>
    <mergeCell ref="B16:C16"/>
    <mergeCell ref="J3:J5"/>
    <mergeCell ref="D3:D5"/>
    <mergeCell ref="E3:E5"/>
    <mergeCell ref="B6:C6"/>
    <mergeCell ref="I3:I5"/>
    <mergeCell ref="B45:C45"/>
  </mergeCells>
  <printOptions/>
  <pageMargins left="0.31496062992125984" right="0.31496062992125984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R151"/>
  <sheetViews>
    <sheetView tabSelected="1" zoomScalePageLayoutView="0" workbookViewId="0" topLeftCell="A133">
      <selection activeCell="D136" sqref="D136"/>
    </sheetView>
  </sheetViews>
  <sheetFormatPr defaultColWidth="9.140625" defaultRowHeight="15"/>
  <cols>
    <col min="1" max="1" width="5.00390625" style="0" customWidth="1"/>
    <col min="2" max="2" width="4.7109375" style="0" customWidth="1"/>
    <col min="3" max="3" width="7.421875" style="0" customWidth="1"/>
    <col min="4" max="4" width="37.421875" style="0" customWidth="1"/>
    <col min="5" max="5" width="13.140625" style="0" customWidth="1"/>
    <col min="6" max="6" width="11.00390625" style="0" customWidth="1"/>
    <col min="7" max="7" width="11.28125" style="0" customWidth="1"/>
    <col min="8" max="8" width="12.140625" style="0" customWidth="1"/>
    <col min="9" max="10" width="11.57421875" style="0" customWidth="1"/>
    <col min="11" max="11" width="12.421875" style="0" customWidth="1"/>
  </cols>
  <sheetData>
    <row r="2" ht="6.75" customHeight="1" thickBot="1"/>
    <row r="3" spans="1:11" ht="15" customHeight="1">
      <c r="A3" s="80" t="s">
        <v>53</v>
      </c>
      <c r="B3" s="80" t="s">
        <v>54</v>
      </c>
      <c r="C3" s="80" t="s">
        <v>69</v>
      </c>
      <c r="D3" s="80" t="s">
        <v>3</v>
      </c>
      <c r="E3" s="85" t="s">
        <v>152</v>
      </c>
      <c r="F3" s="85" t="s">
        <v>153</v>
      </c>
      <c r="G3" s="85" t="s">
        <v>122</v>
      </c>
      <c r="H3" s="92" t="s">
        <v>154</v>
      </c>
      <c r="I3" s="85" t="s">
        <v>136</v>
      </c>
      <c r="J3" s="85" t="s">
        <v>145</v>
      </c>
      <c r="K3" s="87" t="s">
        <v>155</v>
      </c>
    </row>
    <row r="4" spans="1:11" ht="27" customHeight="1">
      <c r="A4" s="81"/>
      <c r="B4" s="81"/>
      <c r="C4" s="81"/>
      <c r="D4" s="81"/>
      <c r="E4" s="86"/>
      <c r="F4" s="86"/>
      <c r="G4" s="86"/>
      <c r="H4" s="82"/>
      <c r="I4" s="86"/>
      <c r="J4" s="86"/>
      <c r="K4" s="88"/>
    </row>
    <row r="5" spans="1:11" ht="28.5" customHeight="1">
      <c r="A5" s="82"/>
      <c r="B5" s="82"/>
      <c r="C5" s="82"/>
      <c r="D5" s="82"/>
      <c r="E5" s="82"/>
      <c r="F5" s="82"/>
      <c r="G5" s="82"/>
      <c r="H5" s="82"/>
      <c r="I5" s="82"/>
      <c r="J5" s="82"/>
      <c r="K5" s="89"/>
    </row>
    <row r="6" spans="1:11" ht="15">
      <c r="A6" s="22"/>
      <c r="B6" s="22"/>
      <c r="C6" s="90" t="s">
        <v>104</v>
      </c>
      <c r="D6" s="91"/>
      <c r="E6" s="24">
        <f aca="true" t="shared" si="0" ref="E6:K6">SUM(E7:E35)</f>
        <v>99009.73</v>
      </c>
      <c r="F6" s="24">
        <f t="shared" si="0"/>
        <v>119544.91999999997</v>
      </c>
      <c r="G6" s="24">
        <f t="shared" si="0"/>
        <v>104550</v>
      </c>
      <c r="H6" s="24">
        <f t="shared" si="0"/>
        <v>112905</v>
      </c>
      <c r="I6" s="24">
        <f t="shared" si="0"/>
        <v>111639</v>
      </c>
      <c r="J6" s="24">
        <f t="shared" si="0"/>
        <v>111239</v>
      </c>
      <c r="K6" s="24">
        <f t="shared" si="0"/>
        <v>111239</v>
      </c>
    </row>
    <row r="7" spans="1:11" ht="15">
      <c r="A7" s="55">
        <v>1</v>
      </c>
      <c r="B7" s="55">
        <v>41</v>
      </c>
      <c r="C7" s="56">
        <v>611</v>
      </c>
      <c r="D7" s="55" t="s">
        <v>18</v>
      </c>
      <c r="E7" s="57">
        <v>52134.09</v>
      </c>
      <c r="F7" s="58">
        <v>53633.34</v>
      </c>
      <c r="G7" s="59">
        <v>57600</v>
      </c>
      <c r="H7" s="59">
        <v>56100</v>
      </c>
      <c r="I7" s="57">
        <v>57400</v>
      </c>
      <c r="J7" s="57">
        <v>57000</v>
      </c>
      <c r="K7" s="57">
        <v>57000</v>
      </c>
    </row>
    <row r="8" spans="1:11" ht="15">
      <c r="A8" s="55">
        <v>1</v>
      </c>
      <c r="B8" s="55">
        <v>41</v>
      </c>
      <c r="C8" s="56">
        <v>616</v>
      </c>
      <c r="D8" s="55" t="s">
        <v>163</v>
      </c>
      <c r="E8" s="57">
        <v>0</v>
      </c>
      <c r="F8" s="58">
        <v>0</v>
      </c>
      <c r="G8" s="59">
        <v>800</v>
      </c>
      <c r="H8" s="59">
        <v>0</v>
      </c>
      <c r="I8" s="57">
        <v>0</v>
      </c>
      <c r="J8" s="57">
        <v>0</v>
      </c>
      <c r="K8" s="57">
        <v>0</v>
      </c>
    </row>
    <row r="9" spans="1:11" ht="15">
      <c r="A9" s="55">
        <v>1</v>
      </c>
      <c r="B9" s="55">
        <v>41</v>
      </c>
      <c r="C9" s="56">
        <v>611</v>
      </c>
      <c r="D9" s="55" t="s">
        <v>149</v>
      </c>
      <c r="E9" s="57">
        <v>0</v>
      </c>
      <c r="F9" s="58">
        <v>11080</v>
      </c>
      <c r="G9" s="59">
        <v>0</v>
      </c>
      <c r="H9" s="59">
        <v>0</v>
      </c>
      <c r="I9" s="60">
        <v>0</v>
      </c>
      <c r="J9" s="60">
        <v>0</v>
      </c>
      <c r="K9" s="60">
        <v>0</v>
      </c>
    </row>
    <row r="10" spans="1:11" ht="15">
      <c r="A10" s="1">
        <v>1</v>
      </c>
      <c r="B10" s="1">
        <v>41</v>
      </c>
      <c r="C10" s="44" t="s">
        <v>115</v>
      </c>
      <c r="D10" s="1" t="s">
        <v>116</v>
      </c>
      <c r="E10" s="3">
        <v>9172.61</v>
      </c>
      <c r="F10" s="8">
        <v>9927.28</v>
      </c>
      <c r="G10" s="27">
        <v>8000</v>
      </c>
      <c r="H10" s="27">
        <v>9660</v>
      </c>
      <c r="I10" s="3">
        <v>9600</v>
      </c>
      <c r="J10" s="3">
        <v>9600</v>
      </c>
      <c r="K10" s="3">
        <v>9600</v>
      </c>
    </row>
    <row r="11" spans="1:11" ht="15">
      <c r="A11" s="1">
        <v>1</v>
      </c>
      <c r="B11" s="1">
        <v>41</v>
      </c>
      <c r="C11" s="44">
        <v>614</v>
      </c>
      <c r="D11" s="1" t="s">
        <v>111</v>
      </c>
      <c r="E11" s="3">
        <v>0</v>
      </c>
      <c r="F11" s="8">
        <v>2330</v>
      </c>
      <c r="G11" s="27">
        <v>100</v>
      </c>
      <c r="H11" s="27">
        <v>0</v>
      </c>
      <c r="I11" s="3">
        <v>0</v>
      </c>
      <c r="J11" s="3">
        <v>0</v>
      </c>
      <c r="K11" s="3">
        <v>0</v>
      </c>
    </row>
    <row r="12" spans="1:11" ht="15">
      <c r="A12" s="1">
        <v>1</v>
      </c>
      <c r="B12" s="1">
        <v>41</v>
      </c>
      <c r="C12" s="28">
        <v>621</v>
      </c>
      <c r="D12" s="12" t="s">
        <v>19</v>
      </c>
      <c r="E12" s="3">
        <v>6279</v>
      </c>
      <c r="F12" s="8">
        <v>5998.68</v>
      </c>
      <c r="G12" s="27">
        <v>5800</v>
      </c>
      <c r="H12" s="27">
        <v>4020</v>
      </c>
      <c r="I12" s="3">
        <v>4100</v>
      </c>
      <c r="J12" s="3">
        <v>4100</v>
      </c>
      <c r="K12" s="3">
        <v>4100</v>
      </c>
    </row>
    <row r="13" spans="1:11" ht="15">
      <c r="A13" s="1">
        <v>1</v>
      </c>
      <c r="B13" s="1">
        <v>41</v>
      </c>
      <c r="C13" s="28">
        <v>623</v>
      </c>
      <c r="D13" s="12" t="s">
        <v>20</v>
      </c>
      <c r="E13" s="3">
        <v>3.5</v>
      </c>
      <c r="F13" s="8">
        <v>144.63</v>
      </c>
      <c r="G13" s="27">
        <v>0</v>
      </c>
      <c r="H13" s="27">
        <v>1440</v>
      </c>
      <c r="I13" s="3">
        <v>1500</v>
      </c>
      <c r="J13" s="3">
        <v>1500</v>
      </c>
      <c r="K13" s="3">
        <v>1500</v>
      </c>
    </row>
    <row r="14" spans="1:11" ht="15">
      <c r="A14" s="1">
        <v>1</v>
      </c>
      <c r="B14" s="1">
        <v>41</v>
      </c>
      <c r="C14" s="29">
        <v>625001</v>
      </c>
      <c r="D14" s="12" t="s">
        <v>21</v>
      </c>
      <c r="E14" s="3">
        <v>1138.06</v>
      </c>
      <c r="F14" s="8">
        <v>1322.7</v>
      </c>
      <c r="G14" s="27">
        <v>1000</v>
      </c>
      <c r="H14" s="27">
        <v>1020</v>
      </c>
      <c r="I14" s="3">
        <v>1050</v>
      </c>
      <c r="J14" s="3">
        <v>1050</v>
      </c>
      <c r="K14" s="3">
        <v>1050</v>
      </c>
    </row>
    <row r="15" spans="1:11" ht="15">
      <c r="A15" s="1">
        <v>1</v>
      </c>
      <c r="B15" s="1">
        <v>41</v>
      </c>
      <c r="C15" s="29">
        <v>625002</v>
      </c>
      <c r="D15" s="12" t="s">
        <v>22</v>
      </c>
      <c r="E15" s="3">
        <v>9557.3</v>
      </c>
      <c r="F15" s="8">
        <v>10251.18</v>
      </c>
      <c r="G15" s="27">
        <v>8000</v>
      </c>
      <c r="H15" s="27">
        <v>10200</v>
      </c>
      <c r="I15" s="3">
        <v>10200</v>
      </c>
      <c r="J15" s="3">
        <v>10200</v>
      </c>
      <c r="K15" s="3">
        <v>10200</v>
      </c>
    </row>
    <row r="16" spans="1:11" ht="15">
      <c r="A16" s="1">
        <v>1</v>
      </c>
      <c r="B16" s="1">
        <v>41</v>
      </c>
      <c r="C16" s="29">
        <v>625003</v>
      </c>
      <c r="D16" s="12" t="s">
        <v>23</v>
      </c>
      <c r="E16" s="3">
        <v>541.57</v>
      </c>
      <c r="F16" s="8">
        <v>1617.92</v>
      </c>
      <c r="G16" s="27">
        <v>1000</v>
      </c>
      <c r="H16" s="27">
        <v>600</v>
      </c>
      <c r="I16" s="3">
        <v>600</v>
      </c>
      <c r="J16" s="3">
        <v>600</v>
      </c>
      <c r="K16" s="3">
        <v>600</v>
      </c>
    </row>
    <row r="17" spans="1:11" ht="15">
      <c r="A17" s="1">
        <v>1</v>
      </c>
      <c r="B17" s="1">
        <v>41</v>
      </c>
      <c r="C17" s="29">
        <v>625004</v>
      </c>
      <c r="D17" s="12" t="s">
        <v>24</v>
      </c>
      <c r="E17" s="3">
        <v>1683.78</v>
      </c>
      <c r="F17" s="8">
        <v>987.89</v>
      </c>
      <c r="G17" s="27">
        <v>1000</v>
      </c>
      <c r="H17" s="27">
        <v>2160</v>
      </c>
      <c r="I17" s="3">
        <v>2200</v>
      </c>
      <c r="J17" s="3">
        <v>2200</v>
      </c>
      <c r="K17" s="3">
        <v>2200</v>
      </c>
    </row>
    <row r="18" spans="1:11" ht="15">
      <c r="A18" s="1">
        <v>1</v>
      </c>
      <c r="B18" s="1">
        <v>41</v>
      </c>
      <c r="C18" s="29">
        <v>625005</v>
      </c>
      <c r="D18" s="12" t="s">
        <v>25</v>
      </c>
      <c r="E18" s="3">
        <v>716.52</v>
      </c>
      <c r="F18" s="8">
        <v>761.48</v>
      </c>
      <c r="G18" s="27">
        <v>500</v>
      </c>
      <c r="H18" s="27">
        <v>216</v>
      </c>
      <c r="I18" s="3">
        <v>220</v>
      </c>
      <c r="J18" s="3">
        <v>220</v>
      </c>
      <c r="K18" s="3">
        <v>220</v>
      </c>
    </row>
    <row r="19" spans="1:11" ht="15">
      <c r="A19" s="1">
        <v>1</v>
      </c>
      <c r="B19" s="1">
        <v>41</v>
      </c>
      <c r="C19" s="29">
        <v>625001</v>
      </c>
      <c r="D19" s="12" t="s">
        <v>128</v>
      </c>
      <c r="E19" s="3">
        <v>0</v>
      </c>
      <c r="F19" s="8">
        <v>0</v>
      </c>
      <c r="G19" s="27">
        <v>0</v>
      </c>
      <c r="H19" s="27">
        <v>0</v>
      </c>
      <c r="I19" s="3">
        <v>50</v>
      </c>
      <c r="J19" s="3">
        <v>50</v>
      </c>
      <c r="K19" s="3">
        <v>50</v>
      </c>
    </row>
    <row r="20" spans="1:11" ht="15">
      <c r="A20" s="1">
        <v>1</v>
      </c>
      <c r="B20" s="1">
        <v>41</v>
      </c>
      <c r="C20" s="29">
        <v>637016</v>
      </c>
      <c r="D20" s="12" t="s">
        <v>26</v>
      </c>
      <c r="E20" s="3">
        <v>495.42</v>
      </c>
      <c r="F20" s="8">
        <v>600.66</v>
      </c>
      <c r="G20" s="27">
        <v>500</v>
      </c>
      <c r="H20" s="27">
        <v>636</v>
      </c>
      <c r="I20" s="3">
        <v>640</v>
      </c>
      <c r="J20" s="3">
        <v>640</v>
      </c>
      <c r="K20" s="3">
        <v>640</v>
      </c>
    </row>
    <row r="21" spans="1:11" ht="15">
      <c r="A21" s="1">
        <v>1</v>
      </c>
      <c r="B21" s="1">
        <v>41</v>
      </c>
      <c r="C21" s="29">
        <v>625007</v>
      </c>
      <c r="D21" s="12" t="s">
        <v>27</v>
      </c>
      <c r="E21" s="3">
        <v>3051.82</v>
      </c>
      <c r="F21" s="8">
        <v>4216.54</v>
      </c>
      <c r="G21" s="27">
        <v>4100</v>
      </c>
      <c r="H21" s="27">
        <v>3480</v>
      </c>
      <c r="I21" s="3">
        <v>3500</v>
      </c>
      <c r="J21" s="3">
        <v>3500</v>
      </c>
      <c r="K21" s="3">
        <v>3500</v>
      </c>
    </row>
    <row r="22" spans="1:11" ht="15">
      <c r="A22" s="1">
        <v>1</v>
      </c>
      <c r="B22" s="1">
        <v>41</v>
      </c>
      <c r="C22" s="29">
        <v>631001</v>
      </c>
      <c r="D22" s="12" t="s">
        <v>28</v>
      </c>
      <c r="E22" s="3">
        <v>50.04</v>
      </c>
      <c r="F22" s="8">
        <v>17.92</v>
      </c>
      <c r="G22" s="27">
        <v>100</v>
      </c>
      <c r="H22" s="27">
        <v>1000</v>
      </c>
      <c r="I22" s="3">
        <v>1000</v>
      </c>
      <c r="J22" s="3">
        <v>1000</v>
      </c>
      <c r="K22" s="3">
        <v>1000</v>
      </c>
    </row>
    <row r="23" spans="1:11" ht="15">
      <c r="A23" s="1">
        <v>1</v>
      </c>
      <c r="B23" s="1">
        <v>41</v>
      </c>
      <c r="C23" s="29">
        <v>632002</v>
      </c>
      <c r="D23" s="11" t="s">
        <v>46</v>
      </c>
      <c r="E23" s="3">
        <v>264.42</v>
      </c>
      <c r="F23" s="7">
        <v>505.54</v>
      </c>
      <c r="G23" s="27">
        <v>700</v>
      </c>
      <c r="H23" s="27">
        <v>200</v>
      </c>
      <c r="I23" s="3">
        <v>200</v>
      </c>
      <c r="J23" s="3">
        <v>200</v>
      </c>
      <c r="K23" s="3">
        <v>200</v>
      </c>
    </row>
    <row r="24" spans="1:11" ht="15">
      <c r="A24" s="1">
        <v>1</v>
      </c>
      <c r="B24" s="1">
        <v>41</v>
      </c>
      <c r="C24" s="29">
        <v>632003</v>
      </c>
      <c r="D24" s="12" t="s">
        <v>78</v>
      </c>
      <c r="E24" s="3">
        <v>273.45</v>
      </c>
      <c r="F24" s="7">
        <v>415.35</v>
      </c>
      <c r="G24" s="27">
        <v>500</v>
      </c>
      <c r="H24" s="27">
        <v>800</v>
      </c>
      <c r="I24" s="3">
        <v>800</v>
      </c>
      <c r="J24" s="3">
        <v>800</v>
      </c>
      <c r="K24" s="3">
        <v>800</v>
      </c>
    </row>
    <row r="25" spans="1:11" ht="15">
      <c r="A25" s="1">
        <v>1</v>
      </c>
      <c r="B25" s="1">
        <v>41</v>
      </c>
      <c r="C25" s="29">
        <v>632005</v>
      </c>
      <c r="D25" s="12" t="s">
        <v>79</v>
      </c>
      <c r="E25" s="3">
        <v>729.63</v>
      </c>
      <c r="F25" s="7">
        <v>726.55</v>
      </c>
      <c r="G25" s="27">
        <v>700</v>
      </c>
      <c r="H25" s="27">
        <v>710</v>
      </c>
      <c r="I25" s="3">
        <v>720</v>
      </c>
      <c r="J25" s="3">
        <v>720</v>
      </c>
      <c r="K25" s="3">
        <v>720</v>
      </c>
    </row>
    <row r="26" spans="1:11" ht="15">
      <c r="A26" s="1">
        <v>1</v>
      </c>
      <c r="B26" s="1">
        <v>41</v>
      </c>
      <c r="C26" s="29">
        <v>633016</v>
      </c>
      <c r="D26" s="12" t="s">
        <v>30</v>
      </c>
      <c r="E26" s="3">
        <v>53.58</v>
      </c>
      <c r="F26" s="7">
        <v>97.33</v>
      </c>
      <c r="G26" s="27">
        <v>200</v>
      </c>
      <c r="H26" s="27">
        <v>120</v>
      </c>
      <c r="I26" s="3">
        <v>120</v>
      </c>
      <c r="J26" s="3">
        <v>120</v>
      </c>
      <c r="K26" s="3">
        <v>120</v>
      </c>
    </row>
    <row r="27" spans="1:11" ht="15">
      <c r="A27" s="1">
        <v>1</v>
      </c>
      <c r="B27" s="1">
        <v>41</v>
      </c>
      <c r="C27" s="29">
        <v>637001</v>
      </c>
      <c r="D27" s="12" t="s">
        <v>32</v>
      </c>
      <c r="E27" s="3">
        <v>748</v>
      </c>
      <c r="F27" s="7">
        <v>875</v>
      </c>
      <c r="G27" s="27">
        <v>900</v>
      </c>
      <c r="H27" s="27">
        <v>700</v>
      </c>
      <c r="I27" s="3">
        <v>700</v>
      </c>
      <c r="J27" s="3">
        <v>700</v>
      </c>
      <c r="K27" s="3">
        <v>700</v>
      </c>
    </row>
    <row r="28" spans="1:11" ht="15">
      <c r="A28" s="1">
        <v>1</v>
      </c>
      <c r="B28" s="1">
        <v>41</v>
      </c>
      <c r="C28" s="29">
        <v>637015</v>
      </c>
      <c r="D28" s="12" t="s">
        <v>37</v>
      </c>
      <c r="E28" s="3">
        <v>801.42</v>
      </c>
      <c r="F28" s="7">
        <v>801.42</v>
      </c>
      <c r="G28" s="27">
        <v>800</v>
      </c>
      <c r="H28" s="27">
        <v>1320</v>
      </c>
      <c r="I28" s="52">
        <v>1300</v>
      </c>
      <c r="J28" s="52">
        <v>1300</v>
      </c>
      <c r="K28" s="52">
        <v>1300</v>
      </c>
    </row>
    <row r="29" spans="1:11" ht="15">
      <c r="A29" s="1">
        <v>1</v>
      </c>
      <c r="B29" s="1">
        <v>41</v>
      </c>
      <c r="C29" s="29">
        <v>633006</v>
      </c>
      <c r="D29" s="12" t="s">
        <v>29</v>
      </c>
      <c r="E29" s="3">
        <v>2783.86</v>
      </c>
      <c r="F29" s="7">
        <v>2605.15</v>
      </c>
      <c r="G29" s="27">
        <v>3000</v>
      </c>
      <c r="H29" s="27">
        <v>4200</v>
      </c>
      <c r="I29" s="3">
        <v>3389</v>
      </c>
      <c r="J29" s="3">
        <v>3389</v>
      </c>
      <c r="K29" s="3">
        <v>3389</v>
      </c>
    </row>
    <row r="30" spans="1:11" ht="15">
      <c r="A30" s="1">
        <v>1</v>
      </c>
      <c r="B30" s="1">
        <v>41</v>
      </c>
      <c r="C30" s="29">
        <v>634005</v>
      </c>
      <c r="D30" s="12" t="s">
        <v>71</v>
      </c>
      <c r="E30" s="3">
        <v>759.7</v>
      </c>
      <c r="F30" s="7">
        <v>69.78</v>
      </c>
      <c r="G30" s="27">
        <v>200</v>
      </c>
      <c r="H30" s="27">
        <v>23</v>
      </c>
      <c r="I30" s="3">
        <v>50</v>
      </c>
      <c r="J30" s="3">
        <v>50</v>
      </c>
      <c r="K30" s="3">
        <v>50</v>
      </c>
    </row>
    <row r="31" spans="1:11" ht="15">
      <c r="A31" s="1">
        <v>1</v>
      </c>
      <c r="B31" s="1">
        <v>41</v>
      </c>
      <c r="C31" s="31">
        <v>637014</v>
      </c>
      <c r="D31" s="1" t="s">
        <v>36</v>
      </c>
      <c r="E31" s="3">
        <v>3973.28</v>
      </c>
      <c r="F31" s="7">
        <v>3171.68</v>
      </c>
      <c r="G31" s="27">
        <v>4000</v>
      </c>
      <c r="H31" s="27">
        <v>3550</v>
      </c>
      <c r="I31" s="3">
        <v>3550</v>
      </c>
      <c r="J31" s="3">
        <v>3550</v>
      </c>
      <c r="K31" s="3">
        <v>3550</v>
      </c>
    </row>
    <row r="32" spans="1:11" ht="15">
      <c r="A32" s="1">
        <v>1</v>
      </c>
      <c r="B32" s="1">
        <v>41</v>
      </c>
      <c r="C32" s="31">
        <v>633009</v>
      </c>
      <c r="D32" s="1" t="s">
        <v>73</v>
      </c>
      <c r="E32" s="3">
        <v>0</v>
      </c>
      <c r="F32" s="7">
        <v>758.8</v>
      </c>
      <c r="G32" s="27">
        <v>50</v>
      </c>
      <c r="H32" s="27">
        <v>50</v>
      </c>
      <c r="I32" s="3">
        <v>50</v>
      </c>
      <c r="J32" s="3">
        <v>50</v>
      </c>
      <c r="K32" s="3">
        <v>50</v>
      </c>
    </row>
    <row r="33" spans="1:11" ht="15">
      <c r="A33" s="1">
        <v>1</v>
      </c>
      <c r="B33" s="1">
        <v>41</v>
      </c>
      <c r="C33" s="29">
        <v>634002</v>
      </c>
      <c r="D33" s="12" t="s">
        <v>31</v>
      </c>
      <c r="E33" s="3">
        <v>2991.68</v>
      </c>
      <c r="F33" s="7">
        <v>4766.79</v>
      </c>
      <c r="G33" s="27">
        <v>2000</v>
      </c>
      <c r="H33" s="27">
        <v>7000</v>
      </c>
      <c r="I33" s="3">
        <v>5000</v>
      </c>
      <c r="J33" s="3">
        <v>5000</v>
      </c>
      <c r="K33" s="3">
        <v>5000</v>
      </c>
    </row>
    <row r="34" spans="1:11" ht="15">
      <c r="A34" s="1">
        <v>1</v>
      </c>
      <c r="B34" s="1">
        <v>41</v>
      </c>
      <c r="C34" s="29">
        <v>635002</v>
      </c>
      <c r="D34" s="12" t="s">
        <v>70</v>
      </c>
      <c r="E34" s="3">
        <v>807</v>
      </c>
      <c r="F34" s="7">
        <v>1861.31</v>
      </c>
      <c r="G34" s="27">
        <v>1000</v>
      </c>
      <c r="H34" s="27">
        <v>700</v>
      </c>
      <c r="I34" s="3">
        <v>700</v>
      </c>
      <c r="J34" s="3">
        <v>700</v>
      </c>
      <c r="K34" s="3">
        <v>700</v>
      </c>
    </row>
    <row r="35" spans="1:11" ht="15">
      <c r="A35" s="1">
        <v>1</v>
      </c>
      <c r="B35" s="1">
        <v>41</v>
      </c>
      <c r="C35" s="29">
        <v>635006</v>
      </c>
      <c r="D35" s="13" t="s">
        <v>50</v>
      </c>
      <c r="E35" s="3">
        <v>0</v>
      </c>
      <c r="F35" s="7">
        <v>0</v>
      </c>
      <c r="G35" s="27">
        <v>2000</v>
      </c>
      <c r="H35" s="27">
        <v>3000</v>
      </c>
      <c r="I35" s="3">
        <v>3000</v>
      </c>
      <c r="J35" s="3">
        <v>3000</v>
      </c>
      <c r="K35" s="3">
        <v>3000</v>
      </c>
    </row>
    <row r="36" spans="1:11" ht="15">
      <c r="A36" s="22">
        <v>1</v>
      </c>
      <c r="B36" s="42" t="s">
        <v>100</v>
      </c>
      <c r="C36" s="43" t="s">
        <v>103</v>
      </c>
      <c r="D36" s="41" t="s">
        <v>101</v>
      </c>
      <c r="E36" s="24">
        <v>610</v>
      </c>
      <c r="F36" s="24">
        <f>SUM(F37)</f>
        <v>618</v>
      </c>
      <c r="G36" s="39">
        <f>SUM(G37)</f>
        <v>700</v>
      </c>
      <c r="H36" s="39">
        <f>SUM(H37)</f>
        <v>700</v>
      </c>
      <c r="I36" s="24">
        <f>SUM(I37:I37)</f>
        <v>700</v>
      </c>
      <c r="J36" s="24">
        <f>SUM(J37:J37)</f>
        <v>700</v>
      </c>
      <c r="K36" s="24">
        <f>SUM(K37:K37)</f>
        <v>700</v>
      </c>
    </row>
    <row r="37" spans="1:11" ht="15">
      <c r="A37" s="1">
        <v>1</v>
      </c>
      <c r="B37" s="1">
        <v>41</v>
      </c>
      <c r="C37" s="29">
        <v>637026</v>
      </c>
      <c r="D37" s="13" t="s">
        <v>38</v>
      </c>
      <c r="E37" s="3">
        <v>610</v>
      </c>
      <c r="F37" s="7">
        <v>618</v>
      </c>
      <c r="G37" s="27">
        <v>700</v>
      </c>
      <c r="H37" s="27">
        <v>700</v>
      </c>
      <c r="I37" s="3">
        <v>700</v>
      </c>
      <c r="J37" s="3">
        <v>700</v>
      </c>
      <c r="K37" s="3">
        <v>700</v>
      </c>
    </row>
    <row r="38" spans="1:11" ht="15">
      <c r="A38" s="22">
        <v>1</v>
      </c>
      <c r="B38" s="22">
        <v>41</v>
      </c>
      <c r="C38" s="40" t="s">
        <v>103</v>
      </c>
      <c r="D38" s="22" t="s">
        <v>102</v>
      </c>
      <c r="E38" s="24">
        <v>5322.5</v>
      </c>
      <c r="F38" s="24">
        <f>SUM(F39)</f>
        <v>1220</v>
      </c>
      <c r="G38" s="39">
        <f>SUM(G39)</f>
        <v>1000</v>
      </c>
      <c r="H38" s="39">
        <f>SUM(H39)</f>
        <v>2640</v>
      </c>
      <c r="I38" s="24">
        <f>SUM(I39:I39)</f>
        <v>0</v>
      </c>
      <c r="J38" s="24">
        <f>SUM(J39:J39)</f>
        <v>0</v>
      </c>
      <c r="K38" s="24">
        <f>SUM(K39:K39)</f>
        <v>0</v>
      </c>
    </row>
    <row r="39" spans="1:11" ht="15">
      <c r="A39" s="1">
        <v>1</v>
      </c>
      <c r="B39" s="1">
        <v>41</v>
      </c>
      <c r="C39" s="31">
        <v>637027</v>
      </c>
      <c r="D39" s="45" t="s">
        <v>39</v>
      </c>
      <c r="E39" s="3">
        <v>5322.5</v>
      </c>
      <c r="F39" s="7">
        <v>1220</v>
      </c>
      <c r="G39" s="27">
        <v>1000</v>
      </c>
      <c r="H39" s="27">
        <v>2640</v>
      </c>
      <c r="I39" s="3">
        <v>0</v>
      </c>
      <c r="J39" s="3">
        <v>0</v>
      </c>
      <c r="K39" s="3">
        <v>0</v>
      </c>
    </row>
    <row r="40" spans="1:11" ht="15">
      <c r="A40" s="22">
        <v>1</v>
      </c>
      <c r="B40" s="22">
        <v>111</v>
      </c>
      <c r="C40" s="62" t="s">
        <v>127</v>
      </c>
      <c r="D40" s="68"/>
      <c r="E40" s="24">
        <f aca="true" t="shared" si="1" ref="E40:K40">SUM(E41:E51)</f>
        <v>654.9499999999999</v>
      </c>
      <c r="F40" s="24">
        <f t="shared" si="1"/>
        <v>1295.73</v>
      </c>
      <c r="G40" s="23">
        <f t="shared" si="1"/>
        <v>0</v>
      </c>
      <c r="H40" s="23">
        <f t="shared" si="1"/>
        <v>1844</v>
      </c>
      <c r="I40" s="24">
        <f t="shared" si="1"/>
        <v>1200</v>
      </c>
      <c r="J40" s="24">
        <f t="shared" si="1"/>
        <v>0</v>
      </c>
      <c r="K40" s="24">
        <f t="shared" si="1"/>
        <v>0</v>
      </c>
    </row>
    <row r="41" spans="1:11" ht="15">
      <c r="A41" s="1">
        <v>1</v>
      </c>
      <c r="B41" s="1">
        <v>111</v>
      </c>
      <c r="C41" s="33">
        <v>625003</v>
      </c>
      <c r="D41" s="13" t="s">
        <v>125</v>
      </c>
      <c r="E41" s="3">
        <v>47.22</v>
      </c>
      <c r="F41" s="7">
        <v>38.66</v>
      </c>
      <c r="G41" s="5">
        <v>0</v>
      </c>
      <c r="H41" s="5">
        <v>360</v>
      </c>
      <c r="I41" s="3">
        <v>0</v>
      </c>
      <c r="J41" s="3">
        <v>0</v>
      </c>
      <c r="K41" s="3">
        <v>0</v>
      </c>
    </row>
    <row r="42" spans="1:11" ht="15">
      <c r="A42" s="1">
        <v>1</v>
      </c>
      <c r="B42" s="1">
        <v>111</v>
      </c>
      <c r="C42" s="33">
        <v>625003</v>
      </c>
      <c r="D42" s="13" t="s">
        <v>180</v>
      </c>
      <c r="E42" s="3">
        <v>0</v>
      </c>
      <c r="F42" s="7">
        <v>0</v>
      </c>
      <c r="G42" s="5">
        <v>0</v>
      </c>
      <c r="H42" s="5">
        <v>0</v>
      </c>
      <c r="I42" s="3">
        <v>1200</v>
      </c>
      <c r="J42" s="3">
        <v>0</v>
      </c>
      <c r="K42" s="3">
        <v>0</v>
      </c>
    </row>
    <row r="43" spans="1:11" ht="15">
      <c r="A43" s="1">
        <v>1</v>
      </c>
      <c r="B43" s="1">
        <v>111</v>
      </c>
      <c r="C43" s="46">
        <v>632001</v>
      </c>
      <c r="D43" s="45" t="s">
        <v>60</v>
      </c>
      <c r="E43" s="3">
        <v>0</v>
      </c>
      <c r="F43" s="7">
        <v>0</v>
      </c>
      <c r="G43" s="5">
        <v>0</v>
      </c>
      <c r="H43" s="5">
        <v>0</v>
      </c>
      <c r="I43" s="3">
        <v>0</v>
      </c>
      <c r="J43" s="3">
        <v>0</v>
      </c>
      <c r="K43" s="3">
        <v>0</v>
      </c>
    </row>
    <row r="44" spans="1:11" ht="15">
      <c r="A44" s="1">
        <v>1</v>
      </c>
      <c r="B44" s="1">
        <v>111</v>
      </c>
      <c r="C44" s="46">
        <v>632003</v>
      </c>
      <c r="D44" s="45" t="s">
        <v>78</v>
      </c>
      <c r="E44" s="3">
        <v>28.1</v>
      </c>
      <c r="F44" s="7">
        <v>0</v>
      </c>
      <c r="G44" s="5">
        <v>0</v>
      </c>
      <c r="H44" s="5">
        <v>0</v>
      </c>
      <c r="I44" s="3">
        <v>0</v>
      </c>
      <c r="J44" s="3">
        <v>0</v>
      </c>
      <c r="K44" s="3">
        <v>0</v>
      </c>
    </row>
    <row r="45" spans="1:11" ht="15">
      <c r="A45" s="1">
        <v>1</v>
      </c>
      <c r="B45" s="1">
        <v>111</v>
      </c>
      <c r="C45" s="46">
        <v>632005</v>
      </c>
      <c r="D45" s="45" t="s">
        <v>126</v>
      </c>
      <c r="E45" s="3">
        <v>5</v>
      </c>
      <c r="F45" s="7">
        <v>5</v>
      </c>
      <c r="G45" s="5">
        <v>0</v>
      </c>
      <c r="H45" s="5">
        <v>10</v>
      </c>
      <c r="I45" s="3">
        <v>0</v>
      </c>
      <c r="J45" s="3">
        <v>0</v>
      </c>
      <c r="K45" s="3">
        <v>0</v>
      </c>
    </row>
    <row r="46" spans="1:11" ht="15">
      <c r="A46" s="1">
        <v>1</v>
      </c>
      <c r="B46" s="1">
        <v>111</v>
      </c>
      <c r="C46" s="46">
        <v>633006</v>
      </c>
      <c r="D46" s="45" t="s">
        <v>105</v>
      </c>
      <c r="E46" s="3">
        <v>10</v>
      </c>
      <c r="F46" s="7">
        <v>65</v>
      </c>
      <c r="G46" s="5">
        <v>0</v>
      </c>
      <c r="H46" s="5">
        <v>60</v>
      </c>
      <c r="I46" s="3">
        <v>0</v>
      </c>
      <c r="J46" s="3">
        <v>0</v>
      </c>
      <c r="K46" s="3">
        <v>0</v>
      </c>
    </row>
    <row r="47" spans="1:11" ht="15">
      <c r="A47" s="1">
        <v>1</v>
      </c>
      <c r="B47" s="1">
        <v>111</v>
      </c>
      <c r="C47" s="46">
        <v>633016</v>
      </c>
      <c r="D47" s="45" t="s">
        <v>106</v>
      </c>
      <c r="E47" s="3">
        <v>12</v>
      </c>
      <c r="F47" s="7">
        <v>12</v>
      </c>
      <c r="G47" s="5">
        <v>0</v>
      </c>
      <c r="H47" s="5">
        <v>24</v>
      </c>
      <c r="I47" s="3">
        <v>0</v>
      </c>
      <c r="J47" s="3">
        <v>0</v>
      </c>
      <c r="K47" s="3">
        <v>0</v>
      </c>
    </row>
    <row r="48" spans="1:11" ht="15">
      <c r="A48" s="1">
        <v>1</v>
      </c>
      <c r="B48" s="1">
        <v>111</v>
      </c>
      <c r="C48" s="46">
        <v>637014</v>
      </c>
      <c r="D48" s="45" t="s">
        <v>36</v>
      </c>
      <c r="E48" s="3">
        <v>69.6</v>
      </c>
      <c r="F48" s="7">
        <v>55.2</v>
      </c>
      <c r="G48" s="5">
        <v>0</v>
      </c>
      <c r="H48" s="5">
        <v>190</v>
      </c>
      <c r="I48" s="3">
        <v>0</v>
      </c>
      <c r="J48" s="3">
        <v>0</v>
      </c>
      <c r="K48" s="3">
        <v>0</v>
      </c>
    </row>
    <row r="49" spans="1:11" ht="15">
      <c r="A49" s="1">
        <v>1</v>
      </c>
      <c r="B49" s="1">
        <v>111</v>
      </c>
      <c r="C49" s="47">
        <v>611</v>
      </c>
      <c r="D49" s="45" t="s">
        <v>107</v>
      </c>
      <c r="E49" s="3">
        <v>327.9</v>
      </c>
      <c r="F49" s="7">
        <v>928.35</v>
      </c>
      <c r="G49" s="5">
        <v>0</v>
      </c>
      <c r="H49" s="5">
        <v>820</v>
      </c>
      <c r="I49" s="3">
        <v>0</v>
      </c>
      <c r="J49" s="3">
        <v>0</v>
      </c>
      <c r="K49" s="3">
        <v>0</v>
      </c>
    </row>
    <row r="50" spans="1:11" ht="15">
      <c r="A50" s="1">
        <v>1</v>
      </c>
      <c r="B50" s="1">
        <v>111</v>
      </c>
      <c r="C50" s="46">
        <v>633015</v>
      </c>
      <c r="D50" s="45" t="s">
        <v>108</v>
      </c>
      <c r="E50" s="3">
        <v>10.01</v>
      </c>
      <c r="F50" s="7">
        <v>20</v>
      </c>
      <c r="G50" s="5">
        <v>0</v>
      </c>
      <c r="H50" s="5">
        <v>40</v>
      </c>
      <c r="I50" s="3">
        <v>0</v>
      </c>
      <c r="J50" s="3">
        <v>0</v>
      </c>
      <c r="K50" s="3">
        <v>0</v>
      </c>
    </row>
    <row r="51" spans="1:11" ht="15">
      <c r="A51" s="1">
        <v>1</v>
      </c>
      <c r="B51" s="1">
        <v>111</v>
      </c>
      <c r="C51" s="46">
        <v>637027</v>
      </c>
      <c r="D51" s="45" t="s">
        <v>109</v>
      </c>
      <c r="E51" s="3">
        <v>145.12</v>
      </c>
      <c r="F51" s="7">
        <v>171.52</v>
      </c>
      <c r="G51" s="5">
        <v>0</v>
      </c>
      <c r="H51" s="5">
        <v>340</v>
      </c>
      <c r="I51" s="3">
        <v>0</v>
      </c>
      <c r="J51" s="3">
        <v>0</v>
      </c>
      <c r="K51" s="3">
        <v>0</v>
      </c>
    </row>
    <row r="52" spans="1:11" ht="15">
      <c r="A52" s="22">
        <v>1</v>
      </c>
      <c r="B52" s="22"/>
      <c r="C52" s="62" t="s">
        <v>92</v>
      </c>
      <c r="D52" s="68" t="s">
        <v>49</v>
      </c>
      <c r="E52" s="24">
        <f aca="true" t="shared" si="2" ref="E52:K52">SUM(E53:E63)</f>
        <v>5169.639999999999</v>
      </c>
      <c r="F52" s="24">
        <f t="shared" si="2"/>
        <v>4882.57</v>
      </c>
      <c r="G52" s="23">
        <f t="shared" si="2"/>
        <v>4535</v>
      </c>
      <c r="H52" s="23">
        <f t="shared" si="2"/>
        <v>4082.56</v>
      </c>
      <c r="I52" s="24">
        <f t="shared" si="2"/>
        <v>4040</v>
      </c>
      <c r="J52" s="24">
        <f t="shared" si="2"/>
        <v>4040</v>
      </c>
      <c r="K52" s="24">
        <f t="shared" si="2"/>
        <v>4040</v>
      </c>
    </row>
    <row r="53" spans="1:11" ht="15">
      <c r="A53" s="1">
        <v>1</v>
      </c>
      <c r="B53" s="1">
        <v>41</v>
      </c>
      <c r="C53" s="32">
        <v>637012</v>
      </c>
      <c r="D53" s="12" t="s">
        <v>43</v>
      </c>
      <c r="E53" s="3">
        <v>244.86</v>
      </c>
      <c r="F53" s="7">
        <v>262.6</v>
      </c>
      <c r="G53" s="27">
        <v>250</v>
      </c>
      <c r="H53" s="27">
        <v>114</v>
      </c>
      <c r="I53" s="3">
        <v>0</v>
      </c>
      <c r="J53" s="3">
        <v>0</v>
      </c>
      <c r="K53" s="3">
        <v>0</v>
      </c>
    </row>
    <row r="54" spans="1:11" ht="15">
      <c r="A54" s="1">
        <v>1</v>
      </c>
      <c r="B54" s="1">
        <v>41</v>
      </c>
      <c r="C54" s="32">
        <v>637005</v>
      </c>
      <c r="D54" s="12" t="s">
        <v>34</v>
      </c>
      <c r="E54" s="3">
        <v>500</v>
      </c>
      <c r="F54" s="7">
        <v>500</v>
      </c>
      <c r="G54" s="27">
        <v>500</v>
      </c>
      <c r="H54" s="27">
        <v>500</v>
      </c>
      <c r="I54" s="3">
        <v>500</v>
      </c>
      <c r="J54" s="3">
        <v>500</v>
      </c>
      <c r="K54" s="3">
        <v>500</v>
      </c>
    </row>
    <row r="55" spans="1:11" ht="15">
      <c r="A55" s="1">
        <v>1</v>
      </c>
      <c r="B55" s="1">
        <v>41</v>
      </c>
      <c r="C55" s="32">
        <v>637012</v>
      </c>
      <c r="D55" s="12" t="s">
        <v>35</v>
      </c>
      <c r="E55" s="3">
        <v>572.83</v>
      </c>
      <c r="F55" s="7">
        <v>605.97</v>
      </c>
      <c r="G55" s="27">
        <v>500</v>
      </c>
      <c r="H55" s="27">
        <v>700</v>
      </c>
      <c r="I55" s="3">
        <v>500</v>
      </c>
      <c r="J55" s="3">
        <v>500</v>
      </c>
      <c r="K55" s="3">
        <v>500</v>
      </c>
    </row>
    <row r="56" spans="1:11" ht="15">
      <c r="A56" s="1">
        <v>1</v>
      </c>
      <c r="B56" s="1">
        <v>111</v>
      </c>
      <c r="C56" s="32">
        <v>633006</v>
      </c>
      <c r="D56" s="12" t="s">
        <v>110</v>
      </c>
      <c r="E56" s="3">
        <v>27.6</v>
      </c>
      <c r="F56" s="7">
        <v>22.8</v>
      </c>
      <c r="G56" s="27">
        <v>25</v>
      </c>
      <c r="H56" s="27">
        <v>27.6</v>
      </c>
      <c r="I56" s="3">
        <v>30</v>
      </c>
      <c r="J56" s="3">
        <v>30</v>
      </c>
      <c r="K56" s="3">
        <v>30</v>
      </c>
    </row>
    <row r="57" spans="1:11" ht="15">
      <c r="A57" s="1">
        <v>1</v>
      </c>
      <c r="B57" s="1">
        <v>41</v>
      </c>
      <c r="C57" s="32">
        <v>642006</v>
      </c>
      <c r="D57" s="12" t="s">
        <v>137</v>
      </c>
      <c r="E57" s="3">
        <v>521</v>
      </c>
      <c r="F57" s="7">
        <v>521</v>
      </c>
      <c r="G57" s="27">
        <v>520</v>
      </c>
      <c r="H57" s="27">
        <v>520</v>
      </c>
      <c r="I57" s="3">
        <v>520</v>
      </c>
      <c r="J57" s="3">
        <v>520</v>
      </c>
      <c r="K57" s="3">
        <v>520</v>
      </c>
    </row>
    <row r="58" spans="1:11" ht="15">
      <c r="A58" s="1">
        <v>1</v>
      </c>
      <c r="B58" s="1">
        <v>41</v>
      </c>
      <c r="C58" s="32">
        <v>642006</v>
      </c>
      <c r="D58" s="12" t="s">
        <v>40</v>
      </c>
      <c r="E58" s="3">
        <v>1351.99</v>
      </c>
      <c r="F58" s="7">
        <v>1372.83</v>
      </c>
      <c r="G58" s="27">
        <v>1400</v>
      </c>
      <c r="H58" s="27">
        <v>1632</v>
      </c>
      <c r="I58" s="3">
        <v>1600</v>
      </c>
      <c r="J58" s="3">
        <v>1600</v>
      </c>
      <c r="K58" s="3">
        <v>1600</v>
      </c>
    </row>
    <row r="59" spans="1:11" ht="15">
      <c r="A59" s="1">
        <v>1</v>
      </c>
      <c r="B59" s="1">
        <v>41</v>
      </c>
      <c r="C59" s="32">
        <v>633018</v>
      </c>
      <c r="D59" s="12" t="s">
        <v>118</v>
      </c>
      <c r="E59" s="3">
        <v>906.65</v>
      </c>
      <c r="F59" s="7">
        <v>405.44</v>
      </c>
      <c r="G59" s="27">
        <v>150</v>
      </c>
      <c r="H59" s="27">
        <v>0</v>
      </c>
      <c r="I59" s="3">
        <v>100</v>
      </c>
      <c r="J59" s="3">
        <v>100</v>
      </c>
      <c r="K59" s="3">
        <v>100</v>
      </c>
    </row>
    <row r="60" spans="1:11" ht="15">
      <c r="A60" s="1">
        <v>1</v>
      </c>
      <c r="B60" s="1">
        <v>41</v>
      </c>
      <c r="C60" s="32">
        <v>633006</v>
      </c>
      <c r="D60" s="12" t="s">
        <v>132</v>
      </c>
      <c r="E60" s="3">
        <v>182.78</v>
      </c>
      <c r="F60" s="7">
        <v>0</v>
      </c>
      <c r="G60" s="27">
        <v>0</v>
      </c>
      <c r="H60" s="27">
        <v>0</v>
      </c>
      <c r="I60" s="3">
        <v>0</v>
      </c>
      <c r="J60" s="3">
        <v>0</v>
      </c>
      <c r="K60" s="3">
        <v>0</v>
      </c>
    </row>
    <row r="61" spans="1:11" ht="15">
      <c r="A61" s="1">
        <v>1</v>
      </c>
      <c r="B61" s="1">
        <v>41</v>
      </c>
      <c r="C61" s="32">
        <v>642014</v>
      </c>
      <c r="D61" s="12" t="s">
        <v>162</v>
      </c>
      <c r="E61" s="3">
        <v>490</v>
      </c>
      <c r="F61" s="7">
        <v>420</v>
      </c>
      <c r="G61" s="27">
        <v>420</v>
      </c>
      <c r="H61" s="27">
        <v>420</v>
      </c>
      <c r="I61" s="3">
        <v>420</v>
      </c>
      <c r="J61" s="3">
        <v>420</v>
      </c>
      <c r="K61" s="3">
        <v>420</v>
      </c>
    </row>
    <row r="62" spans="1:11" ht="15">
      <c r="A62" s="1">
        <v>1</v>
      </c>
      <c r="B62" s="1">
        <v>111</v>
      </c>
      <c r="C62" s="32">
        <v>633006</v>
      </c>
      <c r="D62" s="12" t="s">
        <v>96</v>
      </c>
      <c r="E62" s="3">
        <v>171.93</v>
      </c>
      <c r="F62" s="7">
        <v>171.93</v>
      </c>
      <c r="G62" s="27">
        <v>170</v>
      </c>
      <c r="H62" s="27">
        <v>168.96</v>
      </c>
      <c r="I62" s="3">
        <v>170</v>
      </c>
      <c r="J62" s="3">
        <v>170</v>
      </c>
      <c r="K62" s="3">
        <v>170</v>
      </c>
    </row>
    <row r="63" spans="1:11" ht="15">
      <c r="A63" s="1">
        <v>1</v>
      </c>
      <c r="B63" s="1">
        <v>41</v>
      </c>
      <c r="C63" s="32">
        <v>637012</v>
      </c>
      <c r="D63" s="12" t="s">
        <v>33</v>
      </c>
      <c r="E63" s="3">
        <v>200</v>
      </c>
      <c r="F63" s="7">
        <v>600</v>
      </c>
      <c r="G63" s="27">
        <v>600</v>
      </c>
      <c r="H63" s="27">
        <v>0</v>
      </c>
      <c r="I63" s="3">
        <v>200</v>
      </c>
      <c r="J63" s="3">
        <v>200</v>
      </c>
      <c r="K63" s="3">
        <v>200</v>
      </c>
    </row>
    <row r="64" spans="1:11" ht="15">
      <c r="A64" s="22">
        <v>1</v>
      </c>
      <c r="B64" s="22"/>
      <c r="C64" s="62" t="s">
        <v>94</v>
      </c>
      <c r="D64" s="63"/>
      <c r="E64" s="24">
        <f aca="true" t="shared" si="3" ref="E64:K64">SUM(E65:E69)</f>
        <v>4535.6</v>
      </c>
      <c r="F64" s="24">
        <f t="shared" si="3"/>
        <v>5018.7</v>
      </c>
      <c r="G64" s="23">
        <f t="shared" si="3"/>
        <v>4360</v>
      </c>
      <c r="H64" s="23">
        <f t="shared" si="3"/>
        <v>5488</v>
      </c>
      <c r="I64" s="24">
        <f t="shared" si="3"/>
        <v>5510</v>
      </c>
      <c r="J64" s="24">
        <f t="shared" si="3"/>
        <v>5510</v>
      </c>
      <c r="K64" s="24">
        <f t="shared" si="3"/>
        <v>5510</v>
      </c>
    </row>
    <row r="65" spans="1:11" ht="15">
      <c r="A65" s="1">
        <v>1</v>
      </c>
      <c r="B65" s="16">
        <v>41</v>
      </c>
      <c r="C65" s="32">
        <v>642002</v>
      </c>
      <c r="D65" s="12" t="s">
        <v>75</v>
      </c>
      <c r="E65" s="3">
        <v>1000</v>
      </c>
      <c r="F65" s="7">
        <v>1000</v>
      </c>
      <c r="G65" s="27">
        <v>1000</v>
      </c>
      <c r="H65" s="27">
        <v>1000</v>
      </c>
      <c r="I65" s="3">
        <v>1000</v>
      </c>
      <c r="J65" s="3">
        <v>1000</v>
      </c>
      <c r="K65" s="3">
        <v>1000</v>
      </c>
    </row>
    <row r="66" spans="1:11" ht="15">
      <c r="A66" s="1">
        <v>1</v>
      </c>
      <c r="B66" s="16">
        <v>41</v>
      </c>
      <c r="C66" s="32">
        <v>632002</v>
      </c>
      <c r="D66" s="12" t="s">
        <v>46</v>
      </c>
      <c r="E66" s="3">
        <v>0</v>
      </c>
      <c r="F66" s="7">
        <v>0</v>
      </c>
      <c r="G66" s="27">
        <v>0</v>
      </c>
      <c r="H66" s="27">
        <v>200</v>
      </c>
      <c r="I66" s="3">
        <v>200</v>
      </c>
      <c r="J66" s="3">
        <v>200</v>
      </c>
      <c r="K66" s="3">
        <v>200</v>
      </c>
    </row>
    <row r="67" spans="1:11" ht="15">
      <c r="A67" s="1">
        <v>1</v>
      </c>
      <c r="B67" s="16">
        <v>41</v>
      </c>
      <c r="C67" s="32">
        <v>632001</v>
      </c>
      <c r="D67" s="12" t="s">
        <v>64</v>
      </c>
      <c r="E67" s="3">
        <v>350.6</v>
      </c>
      <c r="F67" s="54">
        <v>858.7</v>
      </c>
      <c r="G67" s="27">
        <v>200</v>
      </c>
      <c r="H67" s="27">
        <v>1128</v>
      </c>
      <c r="I67" s="3">
        <v>1150</v>
      </c>
      <c r="J67" s="3">
        <v>1150</v>
      </c>
      <c r="K67" s="3">
        <v>1150</v>
      </c>
    </row>
    <row r="68" spans="1:11" ht="15">
      <c r="A68" s="1">
        <v>1</v>
      </c>
      <c r="B68" s="16" t="s">
        <v>55</v>
      </c>
      <c r="C68" s="32">
        <v>633005</v>
      </c>
      <c r="D68" s="12" t="s">
        <v>77</v>
      </c>
      <c r="E68" s="3">
        <v>3000</v>
      </c>
      <c r="F68" s="7">
        <v>3000</v>
      </c>
      <c r="G68" s="27">
        <v>3000</v>
      </c>
      <c r="H68" s="27">
        <v>3000</v>
      </c>
      <c r="I68" s="3">
        <v>3000</v>
      </c>
      <c r="J68" s="3">
        <v>3000</v>
      </c>
      <c r="K68" s="3">
        <v>3000</v>
      </c>
    </row>
    <row r="69" spans="1:11" ht="15">
      <c r="A69" s="1">
        <v>1</v>
      </c>
      <c r="B69" s="16">
        <v>41</v>
      </c>
      <c r="C69" s="32">
        <v>633005</v>
      </c>
      <c r="D69" s="12" t="s">
        <v>129</v>
      </c>
      <c r="E69" s="3">
        <v>185</v>
      </c>
      <c r="F69" s="7">
        <v>160</v>
      </c>
      <c r="G69" s="27">
        <v>160</v>
      </c>
      <c r="H69" s="27">
        <v>160</v>
      </c>
      <c r="I69" s="3">
        <v>160</v>
      </c>
      <c r="J69" s="3">
        <v>160</v>
      </c>
      <c r="K69" s="3">
        <v>160</v>
      </c>
    </row>
    <row r="70" spans="1:11" ht="15">
      <c r="A70" s="22">
        <v>1</v>
      </c>
      <c r="B70" s="22">
        <v>41</v>
      </c>
      <c r="C70" s="62" t="s">
        <v>81</v>
      </c>
      <c r="D70" s="63"/>
      <c r="E70" s="24">
        <f>SUM(E71:E74)</f>
        <v>11947.369999999999</v>
      </c>
      <c r="F70" s="24">
        <f>SUM(F71+F74)</f>
        <v>10889.38</v>
      </c>
      <c r="G70" s="23">
        <f>SUM(G71:G71)</f>
        <v>12000</v>
      </c>
      <c r="H70" s="23">
        <f>SUM(H71:H74)</f>
        <v>12634</v>
      </c>
      <c r="I70" s="24">
        <f>SUM(I71:I74)</f>
        <v>13060</v>
      </c>
      <c r="J70" s="24">
        <f>SUM(J71:J74)</f>
        <v>13060</v>
      </c>
      <c r="K70" s="24">
        <f>SUM(K71:K74)</f>
        <v>13060</v>
      </c>
    </row>
    <row r="71" spans="1:11" ht="15">
      <c r="A71" s="1">
        <v>1</v>
      </c>
      <c r="B71" s="1">
        <v>41</v>
      </c>
      <c r="C71" s="32">
        <v>637004</v>
      </c>
      <c r="D71" s="11" t="s">
        <v>41</v>
      </c>
      <c r="E71" s="3">
        <v>11436.91</v>
      </c>
      <c r="F71" s="7">
        <v>10572.58</v>
      </c>
      <c r="G71" s="27">
        <v>12000</v>
      </c>
      <c r="H71" s="27">
        <v>12000</v>
      </c>
      <c r="I71" s="52">
        <v>12500</v>
      </c>
      <c r="J71" s="52">
        <v>12500</v>
      </c>
      <c r="K71" s="52">
        <v>12500</v>
      </c>
    </row>
    <row r="72" spans="1:11" ht="15">
      <c r="A72" s="1">
        <v>1</v>
      </c>
      <c r="B72" s="1">
        <v>41</v>
      </c>
      <c r="C72" s="33">
        <v>634002</v>
      </c>
      <c r="D72" s="15" t="s">
        <v>161</v>
      </c>
      <c r="E72" s="3">
        <v>0</v>
      </c>
      <c r="F72" s="7">
        <v>60</v>
      </c>
      <c r="G72" s="27">
        <v>0</v>
      </c>
      <c r="H72" s="27">
        <v>60</v>
      </c>
      <c r="I72" s="52">
        <v>60</v>
      </c>
      <c r="J72" s="52">
        <v>60</v>
      </c>
      <c r="K72" s="52">
        <v>60</v>
      </c>
    </row>
    <row r="73" spans="1:11" ht="15">
      <c r="A73" s="1">
        <v>1</v>
      </c>
      <c r="B73" s="1">
        <v>45</v>
      </c>
      <c r="C73" s="33">
        <v>637004</v>
      </c>
      <c r="D73" s="15" t="s">
        <v>160</v>
      </c>
      <c r="E73" s="3">
        <v>0</v>
      </c>
      <c r="F73" s="7">
        <v>647.96</v>
      </c>
      <c r="G73" s="27">
        <v>0</v>
      </c>
      <c r="H73" s="27">
        <v>0</v>
      </c>
      <c r="I73" s="52">
        <v>0</v>
      </c>
      <c r="J73" s="52">
        <v>0</v>
      </c>
      <c r="K73" s="52">
        <v>0</v>
      </c>
    </row>
    <row r="74" spans="1:11" ht="15">
      <c r="A74" s="1">
        <v>1</v>
      </c>
      <c r="B74" s="1">
        <v>41</v>
      </c>
      <c r="C74" s="33">
        <v>633006</v>
      </c>
      <c r="D74" s="15" t="s">
        <v>133</v>
      </c>
      <c r="E74" s="3">
        <v>510.46</v>
      </c>
      <c r="F74" s="7">
        <v>316.8</v>
      </c>
      <c r="G74" s="27">
        <v>0</v>
      </c>
      <c r="H74" s="27">
        <v>574</v>
      </c>
      <c r="I74" s="52">
        <v>500</v>
      </c>
      <c r="J74" s="52">
        <v>500</v>
      </c>
      <c r="K74" s="52">
        <v>500</v>
      </c>
    </row>
    <row r="75" spans="1:11" ht="15">
      <c r="A75" s="22"/>
      <c r="B75" s="22"/>
      <c r="C75" s="62" t="s">
        <v>82</v>
      </c>
      <c r="D75" s="68"/>
      <c r="E75" s="24">
        <f aca="true" t="shared" si="4" ref="E75:K75">SUM(E76:E77)</f>
        <v>1137.43</v>
      </c>
      <c r="F75" s="24">
        <f t="shared" si="4"/>
        <v>1354.17</v>
      </c>
      <c r="G75" s="23">
        <f t="shared" si="4"/>
        <v>1350</v>
      </c>
      <c r="H75" s="23">
        <f t="shared" si="4"/>
        <v>1356.65</v>
      </c>
      <c r="I75" s="24">
        <f t="shared" si="4"/>
        <v>1360</v>
      </c>
      <c r="J75" s="24">
        <f t="shared" si="4"/>
        <v>1360</v>
      </c>
      <c r="K75" s="24">
        <f t="shared" si="4"/>
        <v>1360</v>
      </c>
    </row>
    <row r="76" spans="1:11" ht="15">
      <c r="A76" s="1">
        <v>1</v>
      </c>
      <c r="B76" s="1">
        <v>41</v>
      </c>
      <c r="C76" s="33">
        <v>634001</v>
      </c>
      <c r="D76" s="15" t="s">
        <v>63</v>
      </c>
      <c r="E76" s="3">
        <v>1086.38</v>
      </c>
      <c r="F76" s="7">
        <v>1302</v>
      </c>
      <c r="G76" s="27">
        <v>1300</v>
      </c>
      <c r="H76" s="27">
        <v>1300</v>
      </c>
      <c r="I76" s="3">
        <v>1300</v>
      </c>
      <c r="J76" s="3">
        <v>1300</v>
      </c>
      <c r="K76" s="3">
        <v>1300</v>
      </c>
    </row>
    <row r="77" spans="1:11" ht="15">
      <c r="A77" s="1">
        <v>1</v>
      </c>
      <c r="B77" s="1">
        <v>46</v>
      </c>
      <c r="C77" s="33">
        <v>634001</v>
      </c>
      <c r="D77" s="15" t="s">
        <v>76</v>
      </c>
      <c r="E77" s="3">
        <v>51.05</v>
      </c>
      <c r="F77" s="7">
        <v>52.17</v>
      </c>
      <c r="G77" s="27">
        <v>50</v>
      </c>
      <c r="H77" s="27">
        <v>56.65</v>
      </c>
      <c r="I77" s="3">
        <v>60</v>
      </c>
      <c r="J77" s="3">
        <v>60</v>
      </c>
      <c r="K77" s="3">
        <v>60</v>
      </c>
    </row>
    <row r="78" spans="1:11" ht="15">
      <c r="A78" s="22">
        <v>1</v>
      </c>
      <c r="B78" s="22">
        <v>41</v>
      </c>
      <c r="C78" s="62" t="s">
        <v>83</v>
      </c>
      <c r="D78" s="63"/>
      <c r="E78" s="24">
        <f aca="true" t="shared" si="5" ref="E78:K78">SUM(E79:E80)</f>
        <v>3904.37</v>
      </c>
      <c r="F78" s="24">
        <f t="shared" si="5"/>
        <v>5663.860000000001</v>
      </c>
      <c r="G78" s="23">
        <f t="shared" si="5"/>
        <v>5600</v>
      </c>
      <c r="H78" s="23">
        <f>SUM(H79:H80)</f>
        <v>8416</v>
      </c>
      <c r="I78" s="24">
        <f t="shared" si="5"/>
        <v>7625</v>
      </c>
      <c r="J78" s="24">
        <f t="shared" si="5"/>
        <v>7625</v>
      </c>
      <c r="K78" s="24">
        <f t="shared" si="5"/>
        <v>7625</v>
      </c>
    </row>
    <row r="79" spans="1:11" ht="15">
      <c r="A79" s="1">
        <v>1</v>
      </c>
      <c r="B79" s="1">
        <v>41</v>
      </c>
      <c r="C79" s="32">
        <v>632001</v>
      </c>
      <c r="D79" s="12" t="s">
        <v>51</v>
      </c>
      <c r="E79" s="3">
        <v>3681.37</v>
      </c>
      <c r="F79" s="7">
        <v>4950.84</v>
      </c>
      <c r="G79" s="27">
        <v>5500</v>
      </c>
      <c r="H79" s="27">
        <v>6624</v>
      </c>
      <c r="I79" s="3">
        <v>6625</v>
      </c>
      <c r="J79" s="3">
        <v>6625</v>
      </c>
      <c r="K79" s="3">
        <v>6625</v>
      </c>
    </row>
    <row r="80" spans="1:11" ht="15">
      <c r="A80" s="1">
        <v>1</v>
      </c>
      <c r="B80" s="1">
        <v>41</v>
      </c>
      <c r="C80" s="32">
        <v>635004</v>
      </c>
      <c r="D80" s="12" t="s">
        <v>44</v>
      </c>
      <c r="E80" s="3">
        <v>223</v>
      </c>
      <c r="F80" s="7">
        <v>713.02</v>
      </c>
      <c r="G80" s="27">
        <v>100</v>
      </c>
      <c r="H80" s="27">
        <v>1792</v>
      </c>
      <c r="I80" s="3">
        <v>1000</v>
      </c>
      <c r="J80" s="3">
        <v>1000</v>
      </c>
      <c r="K80" s="3">
        <v>1000</v>
      </c>
    </row>
    <row r="81" spans="1:11" ht="15">
      <c r="A81" s="22">
        <v>1</v>
      </c>
      <c r="B81" s="22">
        <v>41</v>
      </c>
      <c r="C81" s="62" t="s">
        <v>84</v>
      </c>
      <c r="D81" s="63"/>
      <c r="E81" s="24">
        <f aca="true" t="shared" si="6" ref="E81:K81">SUM(E82:E85)</f>
        <v>996.6</v>
      </c>
      <c r="F81" s="24">
        <f t="shared" si="6"/>
        <v>1028.3200000000002</v>
      </c>
      <c r="G81" s="23">
        <f t="shared" si="6"/>
        <v>1000</v>
      </c>
      <c r="H81" s="23">
        <f t="shared" si="6"/>
        <v>1360</v>
      </c>
      <c r="I81" s="24">
        <f t="shared" si="6"/>
        <v>1400</v>
      </c>
      <c r="J81" s="24">
        <f t="shared" si="6"/>
        <v>1400</v>
      </c>
      <c r="K81" s="24">
        <f t="shared" si="6"/>
        <v>1400</v>
      </c>
    </row>
    <row r="82" spans="1:11" ht="15">
      <c r="A82" s="1">
        <v>1</v>
      </c>
      <c r="B82" s="1">
        <v>41</v>
      </c>
      <c r="C82" s="30" t="s">
        <v>85</v>
      </c>
      <c r="D82" s="12" t="s">
        <v>95</v>
      </c>
      <c r="E82" s="3">
        <v>500</v>
      </c>
      <c r="F82" s="7">
        <v>500</v>
      </c>
      <c r="G82" s="5">
        <v>500</v>
      </c>
      <c r="H82" s="5">
        <v>500</v>
      </c>
      <c r="I82" s="3">
        <v>500</v>
      </c>
      <c r="J82" s="3">
        <v>500</v>
      </c>
      <c r="K82" s="3">
        <v>500</v>
      </c>
    </row>
    <row r="83" spans="1:11" ht="15">
      <c r="A83" s="1">
        <v>1</v>
      </c>
      <c r="B83" s="1">
        <v>41</v>
      </c>
      <c r="C83" s="30">
        <v>632002</v>
      </c>
      <c r="D83" s="12" t="s">
        <v>46</v>
      </c>
      <c r="E83" s="3">
        <v>0</v>
      </c>
      <c r="F83" s="7">
        <v>0</v>
      </c>
      <c r="G83" s="5">
        <v>0</v>
      </c>
      <c r="H83" s="5">
        <v>100</v>
      </c>
      <c r="I83" s="3">
        <v>100</v>
      </c>
      <c r="J83" s="3">
        <v>100</v>
      </c>
      <c r="K83" s="3">
        <v>100</v>
      </c>
    </row>
    <row r="84" spans="1:11" ht="15">
      <c r="A84" s="1">
        <v>1</v>
      </c>
      <c r="B84" s="1">
        <v>41</v>
      </c>
      <c r="C84" s="30">
        <v>633006</v>
      </c>
      <c r="D84" s="12" t="s">
        <v>134</v>
      </c>
      <c r="E84" s="3">
        <v>120.86</v>
      </c>
      <c r="F84" s="7">
        <v>0</v>
      </c>
      <c r="G84" s="5">
        <v>0</v>
      </c>
      <c r="H84" s="5">
        <v>0</v>
      </c>
      <c r="I84" s="3">
        <v>0</v>
      </c>
      <c r="J84" s="3">
        <v>0</v>
      </c>
      <c r="K84" s="3">
        <v>0</v>
      </c>
    </row>
    <row r="85" spans="1:11" ht="15">
      <c r="A85" s="1">
        <v>1</v>
      </c>
      <c r="B85" s="1">
        <v>41</v>
      </c>
      <c r="C85" s="32">
        <v>632001</v>
      </c>
      <c r="D85" s="12" t="s">
        <v>59</v>
      </c>
      <c r="E85" s="3">
        <v>375.74</v>
      </c>
      <c r="F85" s="7">
        <v>528.32</v>
      </c>
      <c r="G85" s="27">
        <v>500</v>
      </c>
      <c r="H85" s="27">
        <v>760</v>
      </c>
      <c r="I85" s="3">
        <v>800</v>
      </c>
      <c r="J85" s="3">
        <v>800</v>
      </c>
      <c r="K85" s="3">
        <v>800</v>
      </c>
    </row>
    <row r="86" spans="1:11" ht="15">
      <c r="A86" s="22"/>
      <c r="B86" s="22">
        <v>41</v>
      </c>
      <c r="C86" s="62" t="s">
        <v>86</v>
      </c>
      <c r="D86" s="68"/>
      <c r="E86" s="24">
        <f aca="true" t="shared" si="7" ref="E86:K86">SUM(E87)</f>
        <v>656.29</v>
      </c>
      <c r="F86" s="24">
        <f t="shared" si="7"/>
        <v>800</v>
      </c>
      <c r="G86" s="23">
        <f t="shared" si="7"/>
        <v>800</v>
      </c>
      <c r="H86" s="23">
        <f>SUM(H87)</f>
        <v>800</v>
      </c>
      <c r="I86" s="24">
        <f t="shared" si="7"/>
        <v>800</v>
      </c>
      <c r="J86" s="24">
        <f t="shared" si="7"/>
        <v>800</v>
      </c>
      <c r="K86" s="24">
        <f t="shared" si="7"/>
        <v>800</v>
      </c>
    </row>
    <row r="87" spans="1:11" ht="15">
      <c r="A87" s="1">
        <v>1</v>
      </c>
      <c r="B87" s="1">
        <v>41</v>
      </c>
      <c r="C87" s="25" t="s">
        <v>87</v>
      </c>
      <c r="D87" s="12" t="s">
        <v>74</v>
      </c>
      <c r="E87" s="3">
        <v>656.29</v>
      </c>
      <c r="F87" s="7">
        <v>800</v>
      </c>
      <c r="G87" s="27">
        <v>800</v>
      </c>
      <c r="H87" s="27">
        <v>800</v>
      </c>
      <c r="I87" s="3">
        <v>800</v>
      </c>
      <c r="J87" s="3">
        <v>800</v>
      </c>
      <c r="K87" s="3">
        <v>800</v>
      </c>
    </row>
    <row r="88" spans="1:11" ht="15">
      <c r="A88" s="22">
        <v>1</v>
      </c>
      <c r="B88" s="22">
        <v>41</v>
      </c>
      <c r="C88" s="62" t="s">
        <v>88</v>
      </c>
      <c r="D88" s="63"/>
      <c r="E88" s="24">
        <f aca="true" t="shared" si="8" ref="E88:K88">SUM(E89:E93)</f>
        <v>3661.54</v>
      </c>
      <c r="F88" s="24">
        <f t="shared" si="8"/>
        <v>6669.72</v>
      </c>
      <c r="G88" s="23">
        <f t="shared" si="8"/>
        <v>8820</v>
      </c>
      <c r="H88" s="23">
        <f>SUM(H89:H93)</f>
        <v>8601</v>
      </c>
      <c r="I88" s="24">
        <f t="shared" si="8"/>
        <v>10100</v>
      </c>
      <c r="J88" s="24">
        <f t="shared" si="8"/>
        <v>10100</v>
      </c>
      <c r="K88" s="24">
        <f t="shared" si="8"/>
        <v>10100</v>
      </c>
    </row>
    <row r="89" spans="1:11" ht="15">
      <c r="A89" s="1">
        <v>1</v>
      </c>
      <c r="B89" s="1">
        <v>41</v>
      </c>
      <c r="C89" s="32">
        <v>632001</v>
      </c>
      <c r="D89" s="12" t="s">
        <v>60</v>
      </c>
      <c r="E89" s="3">
        <v>3461.35</v>
      </c>
      <c r="F89" s="7">
        <v>4225.91</v>
      </c>
      <c r="G89" s="27">
        <v>6000</v>
      </c>
      <c r="H89" s="27">
        <v>5000</v>
      </c>
      <c r="I89" s="3">
        <v>6000</v>
      </c>
      <c r="J89" s="3">
        <v>6000</v>
      </c>
      <c r="K89" s="3">
        <v>6000</v>
      </c>
    </row>
    <row r="90" spans="1:11" ht="15">
      <c r="A90" s="1">
        <v>1</v>
      </c>
      <c r="B90" s="1">
        <v>41</v>
      </c>
      <c r="C90" s="32">
        <v>633006</v>
      </c>
      <c r="D90" s="12" t="s">
        <v>156</v>
      </c>
      <c r="E90" s="3">
        <v>0</v>
      </c>
      <c r="F90" s="7">
        <v>1444.46</v>
      </c>
      <c r="G90" s="27">
        <v>0</v>
      </c>
      <c r="H90" s="27">
        <v>0</v>
      </c>
      <c r="I90" s="3">
        <v>0</v>
      </c>
      <c r="J90" s="3">
        <v>0</v>
      </c>
      <c r="K90" s="3">
        <v>0</v>
      </c>
    </row>
    <row r="91" spans="1:11" ht="15">
      <c r="A91" s="1">
        <v>1</v>
      </c>
      <c r="B91" s="1">
        <v>41</v>
      </c>
      <c r="C91" s="32">
        <v>633016</v>
      </c>
      <c r="D91" s="12" t="s">
        <v>42</v>
      </c>
      <c r="E91" s="3">
        <v>71.59</v>
      </c>
      <c r="F91" s="7">
        <v>999.35</v>
      </c>
      <c r="G91" s="27">
        <v>800</v>
      </c>
      <c r="H91" s="27">
        <v>1000</v>
      </c>
      <c r="I91" s="3">
        <v>1000</v>
      </c>
      <c r="J91" s="3">
        <v>1000</v>
      </c>
      <c r="K91" s="3">
        <v>1000</v>
      </c>
    </row>
    <row r="92" spans="1:11" ht="15">
      <c r="A92" s="1">
        <v>1</v>
      </c>
      <c r="B92" s="1">
        <v>41</v>
      </c>
      <c r="C92" s="32">
        <v>635006</v>
      </c>
      <c r="D92" s="53" t="s">
        <v>62</v>
      </c>
      <c r="E92" s="3">
        <v>0</v>
      </c>
      <c r="F92" s="7">
        <v>0</v>
      </c>
      <c r="G92" s="27">
        <v>2000</v>
      </c>
      <c r="H92" s="27">
        <v>2500</v>
      </c>
      <c r="I92" s="3">
        <v>3000</v>
      </c>
      <c r="J92" s="3">
        <v>3000</v>
      </c>
      <c r="K92" s="3">
        <v>3000</v>
      </c>
    </row>
    <row r="93" spans="1:11" ht="15">
      <c r="A93" s="1">
        <v>1</v>
      </c>
      <c r="B93" s="1">
        <v>41</v>
      </c>
      <c r="C93" s="32">
        <v>633009</v>
      </c>
      <c r="D93" s="12" t="s">
        <v>61</v>
      </c>
      <c r="E93" s="3">
        <v>128.6</v>
      </c>
      <c r="F93" s="7">
        <v>0</v>
      </c>
      <c r="G93" s="27">
        <v>20</v>
      </c>
      <c r="H93" s="27">
        <v>101</v>
      </c>
      <c r="I93" s="3">
        <v>100</v>
      </c>
      <c r="J93" s="3">
        <v>100</v>
      </c>
      <c r="K93" s="3">
        <v>100</v>
      </c>
    </row>
    <row r="94" spans="1:11" ht="15">
      <c r="A94" s="22">
        <v>1</v>
      </c>
      <c r="B94" s="22">
        <v>41</v>
      </c>
      <c r="C94" s="62" t="s">
        <v>89</v>
      </c>
      <c r="D94" s="63"/>
      <c r="E94" s="24">
        <f aca="true" t="shared" si="9" ref="E94:K94">SUM(E95:E95)</f>
        <v>231.9</v>
      </c>
      <c r="F94" s="24">
        <f t="shared" si="9"/>
        <v>209.61</v>
      </c>
      <c r="G94" s="23">
        <f t="shared" si="9"/>
        <v>300</v>
      </c>
      <c r="H94" s="23">
        <f>SUM(H95)</f>
        <v>384</v>
      </c>
      <c r="I94" s="24">
        <f t="shared" si="9"/>
        <v>400</v>
      </c>
      <c r="J94" s="24">
        <f t="shared" si="9"/>
        <v>400</v>
      </c>
      <c r="K94" s="24">
        <f t="shared" si="9"/>
        <v>400</v>
      </c>
    </row>
    <row r="95" spans="1:11" ht="15">
      <c r="A95" s="1">
        <v>1</v>
      </c>
      <c r="B95" s="1">
        <v>41</v>
      </c>
      <c r="C95" s="32">
        <v>632001</v>
      </c>
      <c r="D95" s="12" t="s">
        <v>52</v>
      </c>
      <c r="E95" s="3">
        <v>231.9</v>
      </c>
      <c r="F95" s="7">
        <v>209.61</v>
      </c>
      <c r="G95" s="27">
        <v>300</v>
      </c>
      <c r="H95" s="27">
        <v>384</v>
      </c>
      <c r="I95" s="3">
        <v>400</v>
      </c>
      <c r="J95" s="3">
        <v>400</v>
      </c>
      <c r="K95" s="3">
        <v>400</v>
      </c>
    </row>
    <row r="96" spans="1:11" ht="15">
      <c r="A96" s="22">
        <v>1</v>
      </c>
      <c r="B96" s="22">
        <v>41</v>
      </c>
      <c r="C96" s="62" t="s">
        <v>90</v>
      </c>
      <c r="D96" s="63"/>
      <c r="E96" s="24">
        <f aca="true" t="shared" si="10" ref="E96:K96">SUM(E97:E116)</f>
        <v>55720.46</v>
      </c>
      <c r="F96" s="24">
        <f t="shared" si="10"/>
        <v>54515.42000000001</v>
      </c>
      <c r="G96" s="23">
        <f t="shared" si="10"/>
        <v>55355</v>
      </c>
      <c r="H96" s="23">
        <f t="shared" si="10"/>
        <v>63017</v>
      </c>
      <c r="I96" s="24">
        <f t="shared" si="10"/>
        <v>64996</v>
      </c>
      <c r="J96" s="24">
        <f t="shared" si="10"/>
        <v>64996</v>
      </c>
      <c r="K96" s="24">
        <f t="shared" si="10"/>
        <v>64996</v>
      </c>
    </row>
    <row r="97" spans="1:11" ht="15">
      <c r="A97" s="1">
        <v>1</v>
      </c>
      <c r="B97" s="1">
        <v>41</v>
      </c>
      <c r="C97" s="30">
        <v>611</v>
      </c>
      <c r="D97" s="12" t="s">
        <v>45</v>
      </c>
      <c r="E97" s="3">
        <v>33981.53</v>
      </c>
      <c r="F97" s="7">
        <v>29494.52</v>
      </c>
      <c r="G97" s="27">
        <v>32455</v>
      </c>
      <c r="H97" s="27">
        <v>39000</v>
      </c>
      <c r="I97" s="3">
        <v>39000</v>
      </c>
      <c r="J97" s="3">
        <v>39000</v>
      </c>
      <c r="K97" s="3">
        <v>39000</v>
      </c>
    </row>
    <row r="98" spans="1:11" ht="15">
      <c r="A98" s="1">
        <v>1</v>
      </c>
      <c r="B98" s="1">
        <v>41</v>
      </c>
      <c r="C98" s="30">
        <v>614</v>
      </c>
      <c r="D98" s="12" t="s">
        <v>111</v>
      </c>
      <c r="E98" s="3">
        <v>400</v>
      </c>
      <c r="F98" s="7">
        <v>1450</v>
      </c>
      <c r="G98" s="27">
        <v>800</v>
      </c>
      <c r="H98" s="27">
        <v>0</v>
      </c>
      <c r="I98" s="3">
        <v>0</v>
      </c>
      <c r="J98" s="3">
        <v>0</v>
      </c>
      <c r="K98" s="3">
        <v>0</v>
      </c>
    </row>
    <row r="99" spans="1:11" ht="15">
      <c r="A99" s="1">
        <v>1</v>
      </c>
      <c r="B99" s="1">
        <v>41</v>
      </c>
      <c r="C99" s="32">
        <v>612001</v>
      </c>
      <c r="D99" s="12" t="s">
        <v>116</v>
      </c>
      <c r="E99" s="3">
        <v>1559.33</v>
      </c>
      <c r="F99" s="7">
        <v>2895.03</v>
      </c>
      <c r="G99" s="27">
        <v>2000</v>
      </c>
      <c r="H99" s="27">
        <v>850</v>
      </c>
      <c r="I99" s="3">
        <v>850</v>
      </c>
      <c r="J99" s="3">
        <v>850</v>
      </c>
      <c r="K99" s="3">
        <v>850</v>
      </c>
    </row>
    <row r="100" spans="1:11" ht="15">
      <c r="A100" s="1">
        <v>1</v>
      </c>
      <c r="B100" s="1">
        <v>41</v>
      </c>
      <c r="C100" s="30">
        <v>632005</v>
      </c>
      <c r="D100" s="12" t="s">
        <v>79</v>
      </c>
      <c r="E100" s="3">
        <v>303.72</v>
      </c>
      <c r="F100" s="7">
        <v>253.05</v>
      </c>
      <c r="G100" s="27">
        <v>300</v>
      </c>
      <c r="H100" s="27">
        <v>252</v>
      </c>
      <c r="I100" s="3">
        <v>260</v>
      </c>
      <c r="J100" s="3">
        <v>260</v>
      </c>
      <c r="K100" s="3">
        <v>260</v>
      </c>
    </row>
    <row r="101" spans="1:11" ht="15">
      <c r="A101" s="1">
        <v>1</v>
      </c>
      <c r="B101" s="1">
        <v>41</v>
      </c>
      <c r="C101" s="30">
        <v>621</v>
      </c>
      <c r="D101" s="12" t="s">
        <v>19</v>
      </c>
      <c r="E101" s="3">
        <v>2099.9</v>
      </c>
      <c r="F101" s="7">
        <v>1913.75</v>
      </c>
      <c r="G101" s="27">
        <v>2500</v>
      </c>
      <c r="H101" s="27">
        <v>2448</v>
      </c>
      <c r="I101" s="3">
        <v>2500</v>
      </c>
      <c r="J101" s="3">
        <v>2500</v>
      </c>
      <c r="K101" s="3">
        <v>2500</v>
      </c>
    </row>
    <row r="102" spans="1:11" ht="15">
      <c r="A102" s="1">
        <v>1</v>
      </c>
      <c r="B102" s="1">
        <v>41</v>
      </c>
      <c r="C102" s="30">
        <v>623</v>
      </c>
      <c r="D102" s="12" t="s">
        <v>20</v>
      </c>
      <c r="E102" s="3">
        <v>1451.46</v>
      </c>
      <c r="F102" s="7">
        <v>1300.44</v>
      </c>
      <c r="G102" s="27">
        <v>1000</v>
      </c>
      <c r="H102" s="27">
        <v>1548</v>
      </c>
      <c r="I102" s="3">
        <v>1600</v>
      </c>
      <c r="J102" s="3">
        <v>1600</v>
      </c>
      <c r="K102" s="3">
        <v>1600</v>
      </c>
    </row>
    <row r="103" spans="1:11" ht="15">
      <c r="A103" s="1">
        <v>1</v>
      </c>
      <c r="B103" s="1">
        <v>41</v>
      </c>
      <c r="C103" s="32">
        <v>642015</v>
      </c>
      <c r="D103" s="12" t="s">
        <v>119</v>
      </c>
      <c r="E103" s="3">
        <v>0</v>
      </c>
      <c r="F103" s="7">
        <v>346.07</v>
      </c>
      <c r="G103" s="27">
        <v>50</v>
      </c>
      <c r="H103" s="27">
        <v>50</v>
      </c>
      <c r="I103" s="3">
        <v>50</v>
      </c>
      <c r="J103" s="3">
        <v>50</v>
      </c>
      <c r="K103" s="3">
        <v>50</v>
      </c>
    </row>
    <row r="104" spans="1:11" ht="15">
      <c r="A104" s="1">
        <v>1</v>
      </c>
      <c r="B104" s="1">
        <v>41</v>
      </c>
      <c r="C104" s="32">
        <v>625001</v>
      </c>
      <c r="D104" s="12" t="s">
        <v>21</v>
      </c>
      <c r="E104" s="3">
        <v>497.16</v>
      </c>
      <c r="F104" s="7">
        <v>539.91</v>
      </c>
      <c r="G104" s="27">
        <v>500</v>
      </c>
      <c r="H104" s="27">
        <v>564</v>
      </c>
      <c r="I104" s="3">
        <v>600</v>
      </c>
      <c r="J104" s="3">
        <v>600</v>
      </c>
      <c r="K104" s="3">
        <v>600</v>
      </c>
    </row>
    <row r="105" spans="1:11" ht="15">
      <c r="A105" s="1">
        <v>1</v>
      </c>
      <c r="B105" s="1">
        <v>41</v>
      </c>
      <c r="C105" s="32">
        <v>625002</v>
      </c>
      <c r="D105" s="12" t="s">
        <v>22</v>
      </c>
      <c r="E105" s="3">
        <v>4302.29</v>
      </c>
      <c r="F105" s="7">
        <v>4812.59</v>
      </c>
      <c r="G105" s="27">
        <v>3600</v>
      </c>
      <c r="H105" s="27">
        <v>5593</v>
      </c>
      <c r="I105" s="3">
        <v>6000</v>
      </c>
      <c r="J105" s="3">
        <v>6000</v>
      </c>
      <c r="K105" s="3">
        <v>6000</v>
      </c>
    </row>
    <row r="106" spans="1:11" ht="15">
      <c r="A106" s="1">
        <v>1</v>
      </c>
      <c r="B106" s="1">
        <v>41</v>
      </c>
      <c r="C106" s="32">
        <v>625003</v>
      </c>
      <c r="D106" s="12" t="s">
        <v>23</v>
      </c>
      <c r="E106" s="3">
        <v>273.84</v>
      </c>
      <c r="F106" s="7">
        <v>715.52</v>
      </c>
      <c r="G106" s="27">
        <v>600</v>
      </c>
      <c r="H106" s="27">
        <v>324</v>
      </c>
      <c r="I106" s="3">
        <v>350</v>
      </c>
      <c r="J106" s="3">
        <v>350</v>
      </c>
      <c r="K106" s="3">
        <v>350</v>
      </c>
    </row>
    <row r="107" spans="1:11" ht="15">
      <c r="A107" s="1">
        <v>1</v>
      </c>
      <c r="B107" s="1">
        <v>41</v>
      </c>
      <c r="C107" s="32">
        <v>625004</v>
      </c>
      <c r="D107" s="12" t="s">
        <v>24</v>
      </c>
      <c r="E107" s="3">
        <v>1115.04</v>
      </c>
      <c r="F107" s="7">
        <v>573.23</v>
      </c>
      <c r="G107" s="27">
        <v>550</v>
      </c>
      <c r="H107" s="27">
        <v>732</v>
      </c>
      <c r="I107" s="3">
        <v>750</v>
      </c>
      <c r="J107" s="3">
        <v>750</v>
      </c>
      <c r="K107" s="3">
        <v>750</v>
      </c>
    </row>
    <row r="108" spans="1:11" ht="15">
      <c r="A108" s="1">
        <v>1</v>
      </c>
      <c r="B108" s="1">
        <v>41</v>
      </c>
      <c r="C108" s="32">
        <v>625005</v>
      </c>
      <c r="D108" s="12" t="s">
        <v>25</v>
      </c>
      <c r="E108" s="3">
        <v>355.13</v>
      </c>
      <c r="F108" s="7">
        <v>372.13</v>
      </c>
      <c r="G108" s="27">
        <v>350</v>
      </c>
      <c r="H108" s="27">
        <v>132</v>
      </c>
      <c r="I108" s="3">
        <v>140</v>
      </c>
      <c r="J108" s="3">
        <v>140</v>
      </c>
      <c r="K108" s="3">
        <v>140</v>
      </c>
    </row>
    <row r="109" spans="1:11" ht="15">
      <c r="A109" s="1">
        <v>1</v>
      </c>
      <c r="B109" s="1">
        <v>41</v>
      </c>
      <c r="C109" s="32">
        <v>625007</v>
      </c>
      <c r="D109" s="12" t="s">
        <v>27</v>
      </c>
      <c r="E109" s="3">
        <v>1775.98</v>
      </c>
      <c r="F109" s="7">
        <v>1508.85</v>
      </c>
      <c r="G109" s="27">
        <v>1500</v>
      </c>
      <c r="H109" s="27">
        <v>1896</v>
      </c>
      <c r="I109" s="3">
        <v>1900</v>
      </c>
      <c r="J109" s="3">
        <v>1900</v>
      </c>
      <c r="K109" s="3">
        <v>1900</v>
      </c>
    </row>
    <row r="110" spans="1:11" ht="15">
      <c r="A110" s="1">
        <v>1</v>
      </c>
      <c r="B110" s="1">
        <v>41</v>
      </c>
      <c r="C110" s="32">
        <v>632001</v>
      </c>
      <c r="D110" s="12" t="s">
        <v>65</v>
      </c>
      <c r="E110" s="3">
        <v>1411.3</v>
      </c>
      <c r="F110" s="7">
        <v>642.69</v>
      </c>
      <c r="G110" s="27">
        <v>2000</v>
      </c>
      <c r="H110" s="27">
        <v>2712</v>
      </c>
      <c r="I110" s="3">
        <v>3000</v>
      </c>
      <c r="J110" s="3">
        <v>3000</v>
      </c>
      <c r="K110" s="3">
        <v>3000</v>
      </c>
    </row>
    <row r="111" spans="1:11" ht="15">
      <c r="A111" s="1">
        <v>1</v>
      </c>
      <c r="B111" s="1">
        <v>41</v>
      </c>
      <c r="C111" s="32">
        <v>633006</v>
      </c>
      <c r="D111" s="12" t="s">
        <v>29</v>
      </c>
      <c r="E111" s="3">
        <v>1399.85</v>
      </c>
      <c r="F111" s="7">
        <v>1288.82</v>
      </c>
      <c r="G111" s="27">
        <v>1000</v>
      </c>
      <c r="H111" s="27">
        <v>1000</v>
      </c>
      <c r="I111" s="3">
        <v>1000</v>
      </c>
      <c r="J111" s="3">
        <v>1000</v>
      </c>
      <c r="K111" s="3">
        <v>1000</v>
      </c>
    </row>
    <row r="112" spans="1:11" ht="15">
      <c r="A112" s="1">
        <v>1</v>
      </c>
      <c r="B112" s="1">
        <v>41</v>
      </c>
      <c r="C112" s="32">
        <v>632002</v>
      </c>
      <c r="D112" s="12" t="s">
        <v>46</v>
      </c>
      <c r="E112" s="3">
        <v>0</v>
      </c>
      <c r="F112" s="7">
        <v>0</v>
      </c>
      <c r="G112" s="27">
        <v>0</v>
      </c>
      <c r="H112" s="27">
        <v>200</v>
      </c>
      <c r="I112" s="3">
        <v>200</v>
      </c>
      <c r="J112" s="3">
        <v>200</v>
      </c>
      <c r="K112" s="3">
        <v>200</v>
      </c>
    </row>
    <row r="113" spans="1:16" ht="15">
      <c r="A113" s="1">
        <v>1</v>
      </c>
      <c r="B113" s="1">
        <v>41</v>
      </c>
      <c r="C113" s="32">
        <v>633015</v>
      </c>
      <c r="D113" s="12" t="s">
        <v>47</v>
      </c>
      <c r="E113" s="3">
        <v>1852.2</v>
      </c>
      <c r="F113" s="7">
        <v>2553.01</v>
      </c>
      <c r="G113" s="27">
        <v>2800</v>
      </c>
      <c r="H113" s="27">
        <v>2560</v>
      </c>
      <c r="I113" s="3">
        <v>2600</v>
      </c>
      <c r="J113" s="3">
        <v>2600</v>
      </c>
      <c r="K113" s="3">
        <v>2600</v>
      </c>
      <c r="M113" s="79"/>
      <c r="N113" s="79"/>
      <c r="O113" s="79"/>
      <c r="P113" s="79"/>
    </row>
    <row r="114" spans="1:11" ht="15">
      <c r="A114" s="1">
        <v>1</v>
      </c>
      <c r="B114" s="1">
        <v>41</v>
      </c>
      <c r="C114" s="32">
        <v>634002</v>
      </c>
      <c r="D114" s="12" t="s">
        <v>31</v>
      </c>
      <c r="E114" s="3">
        <v>1120.95</v>
      </c>
      <c r="F114" s="7">
        <v>845.36</v>
      </c>
      <c r="G114" s="27">
        <v>1000</v>
      </c>
      <c r="H114" s="27">
        <v>1000</v>
      </c>
      <c r="I114" s="3">
        <v>1000</v>
      </c>
      <c r="J114" s="3">
        <v>1000</v>
      </c>
      <c r="K114" s="3">
        <v>1000</v>
      </c>
    </row>
    <row r="115" spans="1:11" ht="15">
      <c r="A115" s="1">
        <v>1</v>
      </c>
      <c r="B115" s="1">
        <v>41</v>
      </c>
      <c r="C115" s="32">
        <v>633016</v>
      </c>
      <c r="D115" s="12" t="s">
        <v>26</v>
      </c>
      <c r="E115" s="3">
        <v>340.08</v>
      </c>
      <c r="F115" s="7">
        <v>594.45</v>
      </c>
      <c r="G115" s="27">
        <v>350</v>
      </c>
      <c r="H115" s="27">
        <v>156</v>
      </c>
      <c r="I115" s="3">
        <v>200</v>
      </c>
      <c r="J115" s="3">
        <v>200</v>
      </c>
      <c r="K115" s="3">
        <v>200</v>
      </c>
    </row>
    <row r="116" spans="1:11" ht="15">
      <c r="A116" s="1">
        <v>1</v>
      </c>
      <c r="B116" s="1">
        <v>111</v>
      </c>
      <c r="C116" s="33">
        <v>633006</v>
      </c>
      <c r="D116" s="12" t="s">
        <v>157</v>
      </c>
      <c r="E116" s="3">
        <v>1480.7</v>
      </c>
      <c r="F116" s="7">
        <v>2416</v>
      </c>
      <c r="G116" s="27">
        <v>2000</v>
      </c>
      <c r="H116" s="27">
        <v>2000</v>
      </c>
      <c r="I116" s="3">
        <v>2996</v>
      </c>
      <c r="J116" s="3">
        <v>2996</v>
      </c>
      <c r="K116" s="3">
        <v>2996</v>
      </c>
    </row>
    <row r="117" spans="1:11" ht="15">
      <c r="A117" s="22">
        <v>1</v>
      </c>
      <c r="B117" s="22">
        <v>41</v>
      </c>
      <c r="C117" s="62" t="s">
        <v>91</v>
      </c>
      <c r="D117" s="68"/>
      <c r="E117" s="24">
        <f>SUM(E118:E134)</f>
        <v>26136.310000000005</v>
      </c>
      <c r="F117" s="24">
        <f>SUM(F118:F134)</f>
        <v>37447.54</v>
      </c>
      <c r="G117" s="23">
        <f>SUM(G118:G134)</f>
        <v>29630</v>
      </c>
      <c r="H117" s="23">
        <f>SUM(H118:H134)</f>
        <v>28162</v>
      </c>
      <c r="I117" s="24">
        <f>SUM(I118:I133)</f>
        <v>28670</v>
      </c>
      <c r="J117" s="24">
        <f>SUM(J118:J133)</f>
        <v>28670</v>
      </c>
      <c r="K117" s="24">
        <f>SUM(K118:K133)</f>
        <v>28670</v>
      </c>
    </row>
    <row r="118" spans="1:11" ht="15">
      <c r="A118" s="1">
        <v>1</v>
      </c>
      <c r="B118" s="1">
        <v>41</v>
      </c>
      <c r="C118" s="30">
        <v>611</v>
      </c>
      <c r="D118" s="12" t="s">
        <v>48</v>
      </c>
      <c r="E118" s="3">
        <v>11212.81</v>
      </c>
      <c r="F118" s="7">
        <v>14935.75</v>
      </c>
      <c r="G118" s="27">
        <v>14100</v>
      </c>
      <c r="H118" s="27">
        <v>13000</v>
      </c>
      <c r="I118" s="3">
        <v>14500</v>
      </c>
      <c r="J118" s="3">
        <v>14500</v>
      </c>
      <c r="K118" s="3">
        <v>14500</v>
      </c>
    </row>
    <row r="119" spans="1:11" ht="15">
      <c r="A119" s="1">
        <v>1</v>
      </c>
      <c r="B119" s="1">
        <v>41</v>
      </c>
      <c r="C119" s="32">
        <v>612001</v>
      </c>
      <c r="D119" s="12" t="s">
        <v>116</v>
      </c>
      <c r="E119" s="3">
        <v>601.11</v>
      </c>
      <c r="F119" s="8">
        <v>1565.29</v>
      </c>
      <c r="G119" s="27">
        <v>1000</v>
      </c>
      <c r="H119" s="27">
        <v>720</v>
      </c>
      <c r="I119" s="3">
        <v>900</v>
      </c>
      <c r="J119" s="3">
        <v>900</v>
      </c>
      <c r="K119" s="3">
        <v>900</v>
      </c>
    </row>
    <row r="120" spans="1:11" ht="15">
      <c r="A120" s="1">
        <v>1</v>
      </c>
      <c r="B120" s="1">
        <v>41</v>
      </c>
      <c r="C120" s="30">
        <v>614</v>
      </c>
      <c r="D120" s="12" t="s">
        <v>111</v>
      </c>
      <c r="E120" s="3">
        <v>400</v>
      </c>
      <c r="F120" s="8">
        <v>1550</v>
      </c>
      <c r="G120" s="27">
        <v>1000</v>
      </c>
      <c r="H120" s="27">
        <v>0</v>
      </c>
      <c r="I120" s="3">
        <v>0</v>
      </c>
      <c r="J120" s="3">
        <v>0</v>
      </c>
      <c r="K120" s="3">
        <v>0</v>
      </c>
    </row>
    <row r="121" spans="1:11" ht="15">
      <c r="A121" s="1">
        <v>1</v>
      </c>
      <c r="B121" s="1">
        <v>41</v>
      </c>
      <c r="C121" s="30">
        <v>621</v>
      </c>
      <c r="D121" s="12" t="s">
        <v>19</v>
      </c>
      <c r="E121" s="3">
        <v>246.37</v>
      </c>
      <c r="F121" s="8">
        <v>767.62</v>
      </c>
      <c r="G121" s="27">
        <v>200</v>
      </c>
      <c r="H121" s="27">
        <v>360</v>
      </c>
      <c r="I121" s="3">
        <v>360</v>
      </c>
      <c r="J121" s="3">
        <v>360</v>
      </c>
      <c r="K121" s="3">
        <v>360</v>
      </c>
    </row>
    <row r="122" spans="1:11" ht="15">
      <c r="A122" s="1">
        <v>1</v>
      </c>
      <c r="B122" s="1">
        <v>41</v>
      </c>
      <c r="C122" s="30">
        <v>623</v>
      </c>
      <c r="D122" s="12" t="s">
        <v>20</v>
      </c>
      <c r="E122" s="3">
        <v>921.91</v>
      </c>
      <c r="F122" s="8">
        <v>887.3</v>
      </c>
      <c r="G122" s="27">
        <v>800</v>
      </c>
      <c r="H122" s="27">
        <v>960</v>
      </c>
      <c r="I122" s="3">
        <v>950</v>
      </c>
      <c r="J122" s="3">
        <v>950</v>
      </c>
      <c r="K122" s="3">
        <v>950</v>
      </c>
    </row>
    <row r="123" spans="1:11" ht="15">
      <c r="A123" s="1">
        <v>1</v>
      </c>
      <c r="B123" s="1">
        <v>41</v>
      </c>
      <c r="C123" s="30">
        <v>642015</v>
      </c>
      <c r="D123" s="12" t="s">
        <v>135</v>
      </c>
      <c r="E123" s="3">
        <v>0</v>
      </c>
      <c r="F123" s="8">
        <v>0</v>
      </c>
      <c r="G123" s="27">
        <v>0</v>
      </c>
      <c r="H123" s="27">
        <v>0</v>
      </c>
      <c r="I123" s="3">
        <v>50</v>
      </c>
      <c r="J123" s="3">
        <v>50</v>
      </c>
      <c r="K123" s="3">
        <v>50</v>
      </c>
    </row>
    <row r="124" spans="1:11" ht="15">
      <c r="A124" s="1">
        <v>1</v>
      </c>
      <c r="B124" s="1">
        <v>41</v>
      </c>
      <c r="C124" s="32">
        <v>625001</v>
      </c>
      <c r="D124" s="12" t="s">
        <v>21</v>
      </c>
      <c r="E124" s="3">
        <v>170.9</v>
      </c>
      <c r="F124" s="8">
        <v>304.49</v>
      </c>
      <c r="G124" s="27">
        <v>200</v>
      </c>
      <c r="H124" s="27">
        <v>192</v>
      </c>
      <c r="I124" s="3">
        <v>200</v>
      </c>
      <c r="J124" s="3">
        <v>200</v>
      </c>
      <c r="K124" s="3">
        <v>200</v>
      </c>
    </row>
    <row r="125" spans="1:11" ht="15">
      <c r="A125" s="1">
        <v>1</v>
      </c>
      <c r="B125" s="1">
        <v>41</v>
      </c>
      <c r="C125" s="32">
        <v>625002</v>
      </c>
      <c r="D125" s="12" t="s">
        <v>22</v>
      </c>
      <c r="E125" s="3">
        <v>1709.95</v>
      </c>
      <c r="F125" s="8">
        <v>2502.01</v>
      </c>
      <c r="G125" s="27">
        <v>1400</v>
      </c>
      <c r="H125" s="27">
        <v>1800</v>
      </c>
      <c r="I125" s="3">
        <v>1950</v>
      </c>
      <c r="J125" s="3">
        <v>1950</v>
      </c>
      <c r="K125" s="3">
        <v>1950</v>
      </c>
    </row>
    <row r="126" spans="1:11" ht="15">
      <c r="A126" s="1">
        <v>1</v>
      </c>
      <c r="B126" s="1">
        <v>41</v>
      </c>
      <c r="C126" s="32">
        <v>625003</v>
      </c>
      <c r="D126" s="12" t="s">
        <v>23</v>
      </c>
      <c r="E126" s="3">
        <v>97.63</v>
      </c>
      <c r="F126" s="8">
        <v>426.46</v>
      </c>
      <c r="G126" s="27">
        <v>300</v>
      </c>
      <c r="H126" s="27">
        <v>108</v>
      </c>
      <c r="I126" s="3">
        <v>110</v>
      </c>
      <c r="J126" s="3">
        <v>110</v>
      </c>
      <c r="K126" s="3">
        <v>110</v>
      </c>
    </row>
    <row r="127" spans="1:11" ht="15">
      <c r="A127" s="1">
        <v>1</v>
      </c>
      <c r="B127" s="1">
        <v>41</v>
      </c>
      <c r="C127" s="32">
        <v>625004</v>
      </c>
      <c r="D127" s="12" t="s">
        <v>24</v>
      </c>
      <c r="E127" s="3">
        <v>237.05</v>
      </c>
      <c r="F127" s="8">
        <v>184.46</v>
      </c>
      <c r="G127" s="27">
        <v>300</v>
      </c>
      <c r="H127" s="27">
        <v>396</v>
      </c>
      <c r="I127" s="3">
        <v>400</v>
      </c>
      <c r="J127" s="3">
        <v>400</v>
      </c>
      <c r="K127" s="3">
        <v>400</v>
      </c>
    </row>
    <row r="128" spans="1:11" ht="15">
      <c r="A128" s="1">
        <v>1</v>
      </c>
      <c r="B128" s="1">
        <v>41</v>
      </c>
      <c r="C128" s="32">
        <v>625005</v>
      </c>
      <c r="D128" s="12" t="s">
        <v>25</v>
      </c>
      <c r="E128" s="3">
        <v>122.03</v>
      </c>
      <c r="F128" s="8">
        <v>162.83</v>
      </c>
      <c r="G128" s="27">
        <v>200</v>
      </c>
      <c r="H128" s="27">
        <v>72</v>
      </c>
      <c r="I128" s="3">
        <v>100</v>
      </c>
      <c r="J128" s="3">
        <v>100</v>
      </c>
      <c r="K128" s="3">
        <v>100</v>
      </c>
    </row>
    <row r="129" spans="1:11" ht="15">
      <c r="A129" s="1">
        <v>1</v>
      </c>
      <c r="B129" s="1">
        <v>41</v>
      </c>
      <c r="C129" s="32">
        <v>625007</v>
      </c>
      <c r="D129" s="12" t="s">
        <v>27</v>
      </c>
      <c r="E129" s="3">
        <v>580.07</v>
      </c>
      <c r="F129" s="8">
        <v>848.91</v>
      </c>
      <c r="G129" s="27">
        <v>600</v>
      </c>
      <c r="H129" s="27">
        <v>624</v>
      </c>
      <c r="I129" s="3">
        <v>700</v>
      </c>
      <c r="J129" s="3">
        <v>700</v>
      </c>
      <c r="K129" s="3">
        <v>700</v>
      </c>
    </row>
    <row r="130" spans="1:11" ht="15">
      <c r="A130" s="1">
        <v>1</v>
      </c>
      <c r="B130" s="1">
        <v>41</v>
      </c>
      <c r="C130" s="32">
        <v>633016</v>
      </c>
      <c r="D130" s="12" t="s">
        <v>26</v>
      </c>
      <c r="E130" s="3">
        <v>93.82</v>
      </c>
      <c r="F130" s="8">
        <v>179.59</v>
      </c>
      <c r="G130" s="27">
        <v>200</v>
      </c>
      <c r="H130" s="27">
        <v>80</v>
      </c>
      <c r="I130" s="3">
        <v>80</v>
      </c>
      <c r="J130" s="3">
        <v>80</v>
      </c>
      <c r="K130" s="3">
        <v>80</v>
      </c>
    </row>
    <row r="131" spans="1:16" ht="15">
      <c r="A131" s="1">
        <v>1</v>
      </c>
      <c r="B131" s="1">
        <v>41</v>
      </c>
      <c r="C131" s="32">
        <v>633006</v>
      </c>
      <c r="D131" s="12" t="s">
        <v>29</v>
      </c>
      <c r="E131" s="3">
        <v>476.74</v>
      </c>
      <c r="F131" s="8">
        <v>2242.3</v>
      </c>
      <c r="G131" s="27">
        <v>500</v>
      </c>
      <c r="H131" s="27">
        <v>850</v>
      </c>
      <c r="I131" s="52">
        <v>850</v>
      </c>
      <c r="J131" s="52">
        <v>850</v>
      </c>
      <c r="K131" s="52">
        <v>850</v>
      </c>
      <c r="P131" t="s">
        <v>138</v>
      </c>
    </row>
    <row r="132" spans="1:11" ht="15">
      <c r="A132" s="1">
        <v>1</v>
      </c>
      <c r="B132" s="1">
        <v>41</v>
      </c>
      <c r="C132" s="32">
        <v>637004</v>
      </c>
      <c r="D132" s="12" t="s">
        <v>80</v>
      </c>
      <c r="E132" s="3">
        <v>0</v>
      </c>
      <c r="F132" s="7">
        <v>11.4</v>
      </c>
      <c r="G132" s="27">
        <v>0</v>
      </c>
      <c r="H132" s="27">
        <v>0</v>
      </c>
      <c r="I132" s="3">
        <v>20</v>
      </c>
      <c r="J132" s="3">
        <v>20</v>
      </c>
      <c r="K132" s="3">
        <v>20</v>
      </c>
    </row>
    <row r="133" spans="1:14" ht="15">
      <c r="A133" s="1">
        <v>1</v>
      </c>
      <c r="B133" s="1" t="s">
        <v>131</v>
      </c>
      <c r="C133" s="33">
        <v>633011</v>
      </c>
      <c r="D133" s="12" t="s">
        <v>58</v>
      </c>
      <c r="E133" s="3">
        <v>8185.22</v>
      </c>
      <c r="F133" s="7">
        <v>9787.13</v>
      </c>
      <c r="G133" s="5">
        <v>7630</v>
      </c>
      <c r="H133" s="5">
        <v>7500</v>
      </c>
      <c r="I133" s="3">
        <v>7500</v>
      </c>
      <c r="J133" s="3">
        <v>7500</v>
      </c>
      <c r="K133" s="3">
        <v>7500</v>
      </c>
      <c r="N133" s="48"/>
    </row>
    <row r="134" spans="1:14" ht="15">
      <c r="A134" s="1">
        <v>1</v>
      </c>
      <c r="B134" s="1">
        <v>111</v>
      </c>
      <c r="C134" s="33">
        <v>633011</v>
      </c>
      <c r="D134" s="12" t="s">
        <v>164</v>
      </c>
      <c r="E134" s="5">
        <v>1080.7</v>
      </c>
      <c r="F134" s="7">
        <v>1092</v>
      </c>
      <c r="G134" s="5">
        <v>1200</v>
      </c>
      <c r="H134" s="5">
        <v>1500</v>
      </c>
      <c r="I134" s="3">
        <v>1500</v>
      </c>
      <c r="J134" s="3">
        <v>1500</v>
      </c>
      <c r="K134" s="3">
        <v>1500</v>
      </c>
      <c r="N134" s="48"/>
    </row>
    <row r="135" spans="1:14" ht="15">
      <c r="A135" s="22">
        <v>1</v>
      </c>
      <c r="B135" s="22">
        <v>41</v>
      </c>
      <c r="C135" s="61" t="s">
        <v>178</v>
      </c>
      <c r="D135" s="41" t="s">
        <v>177</v>
      </c>
      <c r="E135" s="23">
        <v>0</v>
      </c>
      <c r="F135" s="24">
        <v>0</v>
      </c>
      <c r="G135" s="23">
        <v>0</v>
      </c>
      <c r="H135" s="23">
        <v>650</v>
      </c>
      <c r="I135" s="24">
        <v>1500</v>
      </c>
      <c r="J135" s="24">
        <v>1500</v>
      </c>
      <c r="K135" s="24">
        <v>1500</v>
      </c>
      <c r="N135" s="48"/>
    </row>
    <row r="136" spans="1:14" ht="15">
      <c r="A136" s="1">
        <v>1</v>
      </c>
      <c r="B136" s="1">
        <v>41</v>
      </c>
      <c r="C136" s="33">
        <v>642030</v>
      </c>
      <c r="D136" s="12" t="s">
        <v>186</v>
      </c>
      <c r="E136" s="5">
        <v>0</v>
      </c>
      <c r="F136" s="7">
        <v>0</v>
      </c>
      <c r="G136" s="5">
        <v>0</v>
      </c>
      <c r="H136" s="5">
        <v>650</v>
      </c>
      <c r="I136" s="3">
        <v>1500</v>
      </c>
      <c r="J136" s="3">
        <v>1500</v>
      </c>
      <c r="K136" s="3">
        <v>1500</v>
      </c>
      <c r="N136" s="48"/>
    </row>
    <row r="137" spans="1:14" ht="15">
      <c r="A137" s="21"/>
      <c r="B137" s="22"/>
      <c r="C137" s="94" t="s">
        <v>3</v>
      </c>
      <c r="D137" s="95"/>
      <c r="E137" s="24">
        <f>SUM(E6+E36+E38+E40+E52+E64+E70+E75+E78+E81+E86+E88+E94+E96+E117)</f>
        <v>219694.69</v>
      </c>
      <c r="F137" s="24">
        <f>SUM(F6+F36+F38+F40+F52+F64+F70+F75+F78+F81+F86+F88+F94+F96+F117)</f>
        <v>251157.94000000003</v>
      </c>
      <c r="G137" s="24">
        <f>SUM(G6+G36+G38+G40+G52+G64+G70+G75+G78+G81+G86+G88+G94+G96+G117)</f>
        <v>230000</v>
      </c>
      <c r="H137" s="24">
        <f>SUM(H6+H36+H38+H40+H52+H64+H70+H75+H78+H81+H86+H88+H94+H96+H117+H135)</f>
        <v>253040.21</v>
      </c>
      <c r="I137" s="24">
        <f>SUM(I6+I36+I38+I40+I52+I64+I70+I75+I78+I81+I86+I88+I94+I96+I117+I135)</f>
        <v>253000</v>
      </c>
      <c r="J137" s="24">
        <f>SUM(J6+J36+J38+J40+J52+J64+J70+J75+J78+J81+J86+J88+J94+J96+J117+J135)</f>
        <v>251400</v>
      </c>
      <c r="K137" s="24">
        <f>SUM(K6+K36+K38+K40+K52+K64+K70+K75+K78+K81+K86+K88+K94+K96+K117+K135)</f>
        <v>251400</v>
      </c>
      <c r="N137" s="48"/>
    </row>
    <row r="138" spans="1:11" ht="15">
      <c r="A138" s="22"/>
      <c r="B138" s="22"/>
      <c r="C138" s="95" t="s">
        <v>4</v>
      </c>
      <c r="D138" s="96"/>
      <c r="E138" s="24">
        <f>SUM(E139:E143)</f>
        <v>18374.14</v>
      </c>
      <c r="F138" s="24">
        <f>SUM(F139:F143)</f>
        <v>4326</v>
      </c>
      <c r="G138" s="24">
        <f>SUM(G139:G143)</f>
        <v>0</v>
      </c>
      <c r="H138" s="24">
        <f>SUM(H139:H143)</f>
        <v>0</v>
      </c>
      <c r="I138" s="24">
        <f>SUM(I139:I143)</f>
        <v>0</v>
      </c>
      <c r="J138" s="24">
        <f>SUM(J139:J143)</f>
        <v>0</v>
      </c>
      <c r="K138" s="24">
        <f>SUM(K139:K143)</f>
        <v>0</v>
      </c>
    </row>
    <row r="139" spans="1:11" ht="15">
      <c r="A139" s="1">
        <v>2</v>
      </c>
      <c r="B139" s="1">
        <v>41</v>
      </c>
      <c r="C139" s="1"/>
      <c r="D139" s="1" t="s">
        <v>159</v>
      </c>
      <c r="E139" s="3">
        <v>0</v>
      </c>
      <c r="F139" s="7">
        <v>428</v>
      </c>
      <c r="G139" s="52">
        <v>0</v>
      </c>
      <c r="H139" s="52">
        <v>0</v>
      </c>
      <c r="I139" s="52">
        <v>0</v>
      </c>
      <c r="J139" s="52">
        <v>0</v>
      </c>
      <c r="K139" s="52">
        <v>0</v>
      </c>
    </row>
    <row r="140" spans="1:11" ht="15">
      <c r="A140" s="1">
        <v>2</v>
      </c>
      <c r="B140" s="1">
        <v>111</v>
      </c>
      <c r="C140" s="1"/>
      <c r="D140" s="1" t="s">
        <v>158</v>
      </c>
      <c r="E140" s="3">
        <v>0</v>
      </c>
      <c r="F140" s="7">
        <v>2200</v>
      </c>
      <c r="G140" s="52">
        <v>0</v>
      </c>
      <c r="H140" s="52">
        <v>0</v>
      </c>
      <c r="I140" s="52">
        <v>0</v>
      </c>
      <c r="J140" s="52">
        <v>0</v>
      </c>
      <c r="K140" s="52">
        <v>0</v>
      </c>
    </row>
    <row r="141" spans="1:11" ht="15">
      <c r="A141" s="1">
        <v>2</v>
      </c>
      <c r="B141" s="1">
        <v>41</v>
      </c>
      <c r="C141" s="1"/>
      <c r="D141" s="1" t="s">
        <v>141</v>
      </c>
      <c r="E141" s="3">
        <v>17354.14</v>
      </c>
      <c r="F141" s="7">
        <v>0</v>
      </c>
      <c r="G141" s="52">
        <v>0</v>
      </c>
      <c r="H141" s="52">
        <v>0</v>
      </c>
      <c r="I141" s="52">
        <v>0</v>
      </c>
      <c r="J141" s="52">
        <v>0</v>
      </c>
      <c r="K141" s="52">
        <v>0</v>
      </c>
    </row>
    <row r="142" spans="1:11" ht="15">
      <c r="A142" s="1">
        <v>2</v>
      </c>
      <c r="B142" s="1">
        <v>41</v>
      </c>
      <c r="C142" s="1"/>
      <c r="D142" s="1" t="s">
        <v>117</v>
      </c>
      <c r="E142" s="3">
        <v>1020</v>
      </c>
      <c r="F142" s="7">
        <v>0</v>
      </c>
      <c r="G142" s="3">
        <v>0</v>
      </c>
      <c r="H142" s="3">
        <v>0</v>
      </c>
      <c r="I142" s="3">
        <v>0</v>
      </c>
      <c r="J142" s="3">
        <v>0</v>
      </c>
      <c r="K142" s="3">
        <v>0</v>
      </c>
    </row>
    <row r="143" spans="1:11" ht="15">
      <c r="A143" s="1">
        <v>2</v>
      </c>
      <c r="B143" s="1">
        <v>1</v>
      </c>
      <c r="C143" s="1"/>
      <c r="D143" s="1" t="s">
        <v>148</v>
      </c>
      <c r="E143" s="3">
        <v>0</v>
      </c>
      <c r="F143" s="7">
        <v>1698</v>
      </c>
      <c r="G143" s="3">
        <v>0</v>
      </c>
      <c r="H143" s="3">
        <v>0</v>
      </c>
      <c r="I143" s="3">
        <v>0</v>
      </c>
      <c r="J143" s="3">
        <v>0</v>
      </c>
      <c r="K143" s="3">
        <v>0</v>
      </c>
    </row>
    <row r="144" spans="1:11" ht="15">
      <c r="A144" s="21"/>
      <c r="B144" s="21"/>
      <c r="C144" s="90" t="s">
        <v>183</v>
      </c>
      <c r="D144" s="91"/>
      <c r="E144" s="24">
        <v>0</v>
      </c>
      <c r="F144" s="24">
        <v>0</v>
      </c>
      <c r="G144" s="24">
        <v>0</v>
      </c>
      <c r="H144" s="24">
        <f>SUM(H145)</f>
        <v>30000</v>
      </c>
      <c r="I144" s="24">
        <f>SUM(I145+I146)</f>
        <v>1000</v>
      </c>
      <c r="J144" s="24">
        <f>(J145+J146)</f>
        <v>1000</v>
      </c>
      <c r="K144" s="24">
        <f>SUM(K145+K146)</f>
        <v>1000</v>
      </c>
    </row>
    <row r="145" spans="1:11" ht="15">
      <c r="A145" s="1">
        <v>3</v>
      </c>
      <c r="B145" s="1"/>
      <c r="C145" s="47">
        <v>810</v>
      </c>
      <c r="D145" s="1" t="s">
        <v>182</v>
      </c>
      <c r="E145" s="3">
        <v>0</v>
      </c>
      <c r="F145" s="7">
        <v>0</v>
      </c>
      <c r="G145" s="3">
        <v>0</v>
      </c>
      <c r="H145" s="3">
        <v>30000</v>
      </c>
      <c r="I145" s="3">
        <v>0</v>
      </c>
      <c r="J145" s="3">
        <v>0</v>
      </c>
      <c r="K145" s="3">
        <v>0</v>
      </c>
    </row>
    <row r="146" spans="1:11" ht="15">
      <c r="A146" s="1">
        <v>3</v>
      </c>
      <c r="B146" s="1"/>
      <c r="C146" s="47">
        <v>461</v>
      </c>
      <c r="D146" s="1" t="s">
        <v>185</v>
      </c>
      <c r="E146" s="3">
        <v>0</v>
      </c>
      <c r="F146" s="7">
        <v>0</v>
      </c>
      <c r="G146" s="3">
        <v>0</v>
      </c>
      <c r="H146" s="3">
        <v>0</v>
      </c>
      <c r="I146" s="3">
        <v>1000</v>
      </c>
      <c r="J146" s="3">
        <v>1000</v>
      </c>
      <c r="K146" s="3">
        <v>1000</v>
      </c>
    </row>
    <row r="147" spans="1:18" ht="33.75" customHeight="1">
      <c r="A147" s="22"/>
      <c r="B147" s="37"/>
      <c r="C147" s="83" t="s">
        <v>5</v>
      </c>
      <c r="D147" s="84"/>
      <c r="E147" s="38">
        <f>SUM(E137:E138)</f>
        <v>238068.83000000002</v>
      </c>
      <c r="F147" s="38">
        <f>SUM(F137+F138)</f>
        <v>255483.94000000003</v>
      </c>
      <c r="G147" s="38">
        <f>SUM(G137+G138)</f>
        <v>230000</v>
      </c>
      <c r="H147" s="38">
        <f>SUM(H137+H138+H144)</f>
        <v>283040.20999999996</v>
      </c>
      <c r="I147" s="38">
        <f>SUM(I137+I138+I144)</f>
        <v>254000</v>
      </c>
      <c r="J147" s="38">
        <f>SUM(J137+J138+J144)</f>
        <v>252400</v>
      </c>
      <c r="K147" s="38">
        <f>SUM(K137+K138+K144)</f>
        <v>252400</v>
      </c>
      <c r="R147" t="s">
        <v>147</v>
      </c>
    </row>
    <row r="149" ht="15">
      <c r="D149" t="s">
        <v>93</v>
      </c>
    </row>
    <row r="150" ht="15">
      <c r="D150" t="s">
        <v>151</v>
      </c>
    </row>
    <row r="151" ht="15">
      <c r="D151" t="s">
        <v>184</v>
      </c>
    </row>
  </sheetData>
  <sheetProtection/>
  <mergeCells count="29">
    <mergeCell ref="C144:D144"/>
    <mergeCell ref="C81:D81"/>
    <mergeCell ref="A3:A5"/>
    <mergeCell ref="B3:B5"/>
    <mergeCell ref="C3:C5"/>
    <mergeCell ref="C138:D138"/>
    <mergeCell ref="C78:D78"/>
    <mergeCell ref="C137:D137"/>
    <mergeCell ref="C40:D40"/>
    <mergeCell ref="C52:D52"/>
    <mergeCell ref="C86:D86"/>
    <mergeCell ref="C64:D64"/>
    <mergeCell ref="C70:D70"/>
    <mergeCell ref="J3:J5"/>
    <mergeCell ref="K3:K5"/>
    <mergeCell ref="C6:D6"/>
    <mergeCell ref="H3:H5"/>
    <mergeCell ref="E3:E5"/>
    <mergeCell ref="F3:F5"/>
    <mergeCell ref="M113:P113"/>
    <mergeCell ref="D3:D5"/>
    <mergeCell ref="C147:D147"/>
    <mergeCell ref="C88:D88"/>
    <mergeCell ref="C94:D94"/>
    <mergeCell ref="C96:D96"/>
    <mergeCell ref="C117:D117"/>
    <mergeCell ref="G3:G5"/>
    <mergeCell ref="I3:I5"/>
    <mergeCell ref="C75:D7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GRZNÁROVÁ Veronika</cp:lastModifiedBy>
  <cp:lastPrinted>2022-12-08T08:07:55Z</cp:lastPrinted>
  <dcterms:created xsi:type="dcterms:W3CDTF">2012-08-06T08:22:07Z</dcterms:created>
  <dcterms:modified xsi:type="dcterms:W3CDTF">2023-10-16T07:50:16Z</dcterms:modified>
  <cp:category/>
  <cp:version/>
  <cp:contentType/>
  <cp:contentStatus/>
</cp:coreProperties>
</file>